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资金使用情况" sheetId="3" r:id="rId1"/>
    <sheet name="汇总表" sheetId="4" r:id="rId2"/>
    <sheet name="2022年申请结算批次明细" sheetId="5" r:id="rId3"/>
    <sheet name="2022年结算2021年未发放成功7台明细表" sheetId="6" r:id="rId4"/>
    <sheet name="Sheet1" sheetId="7" r:id="rId5"/>
  </sheets>
  <definedNames>
    <definedName name="_xlnm._FilterDatabase" localSheetId="4" hidden="1">Sheet1!$A$1:$W$39</definedName>
  </definedNames>
  <calcPr calcId="144525"/>
</workbook>
</file>

<file path=xl/sharedStrings.xml><?xml version="1.0" encoding="utf-8"?>
<sst xmlns="http://schemas.openxmlformats.org/spreadsheetml/2006/main" count="1757" uniqueCount="641">
  <si>
    <t>农机购置补贴资金使用情况</t>
  </si>
  <si>
    <t>序号</t>
  </si>
  <si>
    <t>资金时间</t>
  </si>
  <si>
    <t>项目</t>
  </si>
  <si>
    <t>下达资金文号</t>
  </si>
  <si>
    <t>下达支金金额（万元）</t>
  </si>
  <si>
    <t>米财下达资金文号</t>
  </si>
  <si>
    <t>时间</t>
  </si>
  <si>
    <t>使用资金情况</t>
  </si>
  <si>
    <t>本次使用资金（万元）</t>
  </si>
  <si>
    <t>使用支金（万元）</t>
  </si>
  <si>
    <t>结余额</t>
  </si>
  <si>
    <t>计划涵</t>
  </si>
  <si>
    <t xml:space="preserve">川财农2017（195)号 </t>
  </si>
  <si>
    <t>米财资农（2018）47号</t>
  </si>
  <si>
    <t>接杨宇田移交25.406万元</t>
  </si>
  <si>
    <t>2020年6月11日余25.406万元</t>
  </si>
  <si>
    <t>2020年4-6月32.362万元</t>
  </si>
  <si>
    <t>农机购置补贴资金</t>
  </si>
  <si>
    <t>川财农2018）217号</t>
  </si>
  <si>
    <t>米财资农（2019）40号</t>
  </si>
  <si>
    <t>2020年6月11日申请6.956万元余63.044</t>
  </si>
  <si>
    <t>川财农2018）217号还余63.044万元，</t>
  </si>
  <si>
    <t>2020年9月1日申请45.488万元，实际使用45.457万元</t>
  </si>
  <si>
    <t>川财农2018）217号还余17.587万元，实际余17.587</t>
  </si>
  <si>
    <t>2020年7-9月45.457</t>
  </si>
  <si>
    <t>川财农（2019）197号</t>
  </si>
  <si>
    <t>2020年12月17日用37.178万元；川财农2018）217号17.556万元，加（2019）197号19万元。原平台上余0.031万元尚差0.591万元在米财农【2021】19号里面支出</t>
  </si>
  <si>
    <t>川财农（2019）197号川财农2018）217号米财农【2021】19号</t>
  </si>
  <si>
    <t>2020年10-11月农机购置补贴37.178万元</t>
  </si>
  <si>
    <t>县财政资金</t>
  </si>
  <si>
    <t>米财农【2021】19号</t>
  </si>
  <si>
    <t>支出0.591万元余20.409万元</t>
  </si>
  <si>
    <t>2021.2.4，余20.409万元</t>
  </si>
  <si>
    <t>2020年10-12月37.178万元，原结余36.587万元，差额0.591万元</t>
  </si>
  <si>
    <t>支出米财农21万中支付0.591万元余20.409万元</t>
  </si>
  <si>
    <t>2021年1-3月32.773万元</t>
  </si>
  <si>
    <t>支出20.40万元，余0.009万元</t>
  </si>
  <si>
    <t>2021年4-6月18.417万元</t>
  </si>
  <si>
    <t>支出0.009万元</t>
  </si>
  <si>
    <t>川财农（2020）186号</t>
  </si>
  <si>
    <t>支出12.373万元，余106.627万元</t>
  </si>
  <si>
    <t>2021年4-6月18.4170万元</t>
  </si>
  <si>
    <t>支出18.408万元，余106.627万元</t>
  </si>
  <si>
    <t>2021年7-9月51.191万元</t>
  </si>
  <si>
    <t>支出51.191万元，余106.621万元</t>
  </si>
  <si>
    <t>2021年10月14.165万元</t>
  </si>
  <si>
    <t>川财农（2020）186号支出119万中14.165万元</t>
  </si>
  <si>
    <t>2021年</t>
  </si>
  <si>
    <t>川财农【2021】58号</t>
  </si>
  <si>
    <t>2022年</t>
  </si>
  <si>
    <t>川财农【2021】168号</t>
  </si>
  <si>
    <t>米易县2022年农机补贴统计表</t>
  </si>
  <si>
    <t>乡镇</t>
  </si>
  <si>
    <t>机具品目</t>
  </si>
  <si>
    <t>总销售价</t>
  </si>
  <si>
    <t>小计</t>
  </si>
  <si>
    <t>轮式拖拉机（台）</t>
  </si>
  <si>
    <t>旋耕机（台）</t>
  </si>
  <si>
    <t>微耕机（台）</t>
  </si>
  <si>
    <t>其它（台）</t>
  </si>
  <si>
    <t>总中央补贴额（元）</t>
  </si>
  <si>
    <t>累计</t>
  </si>
  <si>
    <t>第一批</t>
  </si>
  <si>
    <t>攀莲镇</t>
  </si>
  <si>
    <t>丙谷镇</t>
  </si>
  <si>
    <t>撒莲镇</t>
  </si>
  <si>
    <t>白马镇</t>
  </si>
  <si>
    <t>第二批</t>
  </si>
  <si>
    <t>得石镇</t>
  </si>
  <si>
    <t>新山乡</t>
  </si>
  <si>
    <t>草场镇</t>
  </si>
  <si>
    <t>湾丘乡</t>
  </si>
  <si>
    <t>第三批</t>
  </si>
  <si>
    <t>·</t>
  </si>
  <si>
    <t>第四批</t>
  </si>
  <si>
    <t>补发2021年未发6台</t>
  </si>
  <si>
    <t>第五批</t>
  </si>
  <si>
    <r>
      <rPr>
        <b/>
        <sz val="12"/>
        <color rgb="FF000000"/>
        <rFont val="whsc"/>
        <charset val="134"/>
      </rPr>
      <t>申请结算单位:</t>
    </r>
  </si>
  <si>
    <t/>
  </si>
  <si>
    <r>
      <rPr>
        <sz val="10"/>
        <color rgb="FF000000"/>
        <rFont val="whsc"/>
        <charset val="134"/>
      </rPr>
      <t>米易县农业农村局</t>
    </r>
  </si>
  <si>
    <r>
      <rPr>
        <b/>
        <sz val="12"/>
        <color rgb="FF000000"/>
        <rFont val="whsc"/>
        <charset val="134"/>
      </rPr>
      <t>批次:</t>
    </r>
  </si>
  <si>
    <r>
      <rPr>
        <sz val="10"/>
        <color rgb="FF000000"/>
        <rFont val="whsc"/>
        <charset val="134"/>
      </rPr>
      <t>第四批</t>
    </r>
  </si>
  <si>
    <r>
      <rPr>
        <b/>
        <sz val="12"/>
        <color rgb="FF000000"/>
        <rFont val="whsc"/>
        <charset val="134"/>
      </rPr>
      <t>单位:元</t>
    </r>
  </si>
  <si>
    <r>
      <rPr>
        <b/>
        <sz val="10"/>
        <color rgb="FF000000"/>
        <rFont val="whsc"/>
        <charset val="134"/>
      </rPr>
      <t>申请表编号</t>
    </r>
  </si>
  <si>
    <r>
      <rPr>
        <b/>
        <sz val="10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</si>
  <si>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</si>
  <si>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</si>
  <si>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</si>
  <si>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</si>
  <si>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</si>
  <si>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联系电话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</si>
  <si>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</si>
  <si>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10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</si>
  <si>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</si>
  <si>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</si>
  <si>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</si>
  <si>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</si>
  <si>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</si>
  <si>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</si>
  <si>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</si>
  <si>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</si>
  <si>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</si>
  <si>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10"/>
        <color rgb="FF000000"/>
        <rFont val="whsc"/>
        <charset val="134"/>
      </rPr>
      <t>中央金额</t>
    </r>
  </si>
  <si>
    <r>
      <rPr>
        <b/>
        <sz val="10"/>
        <color rgb="FF000000"/>
        <rFont val="whsc"/>
        <charset val="134"/>
      </rPr>
      <t>县补金额</t>
    </r>
  </si>
  <si>
    <r>
      <rPr>
        <b/>
        <sz val="10"/>
        <color rgb="FF000000"/>
        <rFont val="whsc"/>
        <charset val="134"/>
      </rPr>
      <t>补贴额总计</t>
    </r>
  </si>
  <si>
    <r>
      <rPr>
        <sz val="8"/>
        <color rgb="FF000000"/>
        <rFont val="whsc"/>
        <charset val="134"/>
      </rPr>
      <t>5104210122000035</t>
    </r>
  </si>
  <si>
    <r>
      <rPr>
        <sz val="8"/>
        <color rgb="FF000000"/>
        <rFont val="whsc"/>
        <charset val="134"/>
      </rPr>
      <t>黎少江</t>
    </r>
  </si>
  <si>
    <r>
      <rPr>
        <sz val="8"/>
        <color rgb="FF000000"/>
        <rFont val="whsc"/>
        <charset val="134"/>
      </rPr>
      <t>510421195510034312</t>
    </r>
  </si>
  <si>
    <r>
      <rPr>
        <sz val="6"/>
        <color rgb="FF000000"/>
        <rFont val="whsc"/>
        <charset val="134"/>
      </rPr>
      <t>四川省米易县攀莲镇双沟村13组</t>
    </r>
  </si>
  <si>
    <r>
      <rPr>
        <sz val="8"/>
        <color rgb="FF000000"/>
        <rFont val="whsc"/>
        <charset val="134"/>
      </rPr>
      <t>攀莲镇人民政府</t>
    </r>
  </si>
  <si>
    <r>
      <rPr>
        <sz val="8"/>
        <color rgb="FF000000"/>
        <rFont val="whsc"/>
        <charset val="134"/>
      </rPr>
      <t>双沟村村民委员会</t>
    </r>
  </si>
  <si>
    <r>
      <rPr>
        <sz val="8"/>
        <color rgb="FF000000"/>
        <rFont val="whsc"/>
        <charset val="134"/>
      </rPr>
      <t>13</t>
    </r>
  </si>
  <si>
    <r>
      <rPr>
        <sz val="8"/>
        <color rgb="FF000000"/>
        <rFont val="whsc"/>
        <charset val="134"/>
      </rPr>
      <t>2021-12-05</t>
    </r>
  </si>
  <si>
    <r>
      <rPr>
        <sz val="8"/>
        <color rgb="FF000000"/>
        <rFont val="whsc"/>
        <charset val="134"/>
      </rPr>
      <t>微耕机</t>
    </r>
  </si>
  <si>
    <r>
      <rPr>
        <sz val="8"/>
        <color rgb="FF000000"/>
        <rFont val="whsc"/>
        <charset val="134"/>
      </rPr>
      <t>1WG4.0-66FQ-ZC</t>
    </r>
  </si>
  <si>
    <r>
      <rPr>
        <sz val="6.5"/>
        <color rgb="FF000000"/>
        <rFont val="whsc"/>
        <charset val="134"/>
      </rPr>
      <t>JW4.0FQ21092801[T1500020050115008]</t>
    </r>
  </si>
  <si>
    <r>
      <rPr>
        <sz val="8"/>
        <color rgb="FF000000"/>
        <rFont val="whsc"/>
        <charset val="134"/>
      </rPr>
      <t>重庆舰帏机械有限公司</t>
    </r>
  </si>
  <si>
    <r>
      <rPr>
        <sz val="7.5"/>
        <color rgb="FF000000"/>
        <rFont val="whsc"/>
        <charset val="134"/>
      </rPr>
      <t>资阳市雁江区刘革胜家电经营部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</si>
  <si>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</si>
  <si>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0.0</t>
    </r>
  </si>
  <si>
    <r>
      <rPr>
        <sz val="8"/>
        <color rgb="FF000000"/>
        <rFont val="whsc"/>
        <charset val="134"/>
      </rPr>
      <t>5104210122000034</t>
    </r>
  </si>
  <si>
    <r>
      <rPr>
        <sz val="8"/>
        <color rgb="FF000000"/>
        <rFont val="whsc"/>
        <charset val="134"/>
      </rPr>
      <t>洪正军</t>
    </r>
  </si>
  <si>
    <r>
      <rPr>
        <sz val="8"/>
        <color rgb="FF000000"/>
        <rFont val="whsc"/>
        <charset val="134"/>
      </rPr>
      <t>510421196306030837</t>
    </r>
  </si>
  <si>
    <r>
      <rPr>
        <sz val="6"/>
        <color rgb="FF000000"/>
        <rFont val="whsc"/>
        <charset val="134"/>
      </rPr>
      <t>四川省米易县攀莲镇水塘村十三组</t>
    </r>
  </si>
  <si>
    <r>
      <rPr>
        <sz val="8"/>
        <color rgb="FF000000"/>
        <rFont val="whsc"/>
        <charset val="134"/>
      </rPr>
      <t>水塘村村民委员会</t>
    </r>
  </si>
  <si>
    <r>
      <rPr>
        <sz val="8"/>
        <color rgb="FF000000"/>
        <rFont val="whsc"/>
        <charset val="134"/>
      </rPr>
      <t>2021-06-11</t>
    </r>
  </si>
  <si>
    <r>
      <rPr>
        <sz val="8"/>
        <color rgb="FF000000"/>
        <rFont val="whsc"/>
        <charset val="134"/>
      </rPr>
      <t>1WG6.2-110</t>
    </r>
  </si>
  <si>
    <r>
      <rPr>
        <sz val="8"/>
        <color rgb="FF000000"/>
        <rFont val="whsc"/>
        <charset val="134"/>
      </rPr>
      <t>1910E00187[JK200504347]</t>
    </r>
  </si>
  <si>
    <r>
      <rPr>
        <sz val="7.5"/>
        <color rgb="FF000000"/>
        <rFont val="whsc"/>
        <charset val="134"/>
      </rPr>
      <t>云南鑫泰隆农机销售有限公司</t>
    </r>
  </si>
  <si>
    <r>
      <rPr>
        <sz val="7.5"/>
        <color rgb="FF000000"/>
        <rFont val="whsc"/>
        <charset val="134"/>
      </rPr>
      <t>成都川鑫隆农业机械设备有限公司</t>
    </r>
  </si>
  <si>
    <r>
      <rPr>
        <sz val="8"/>
        <color rgb="FF000000"/>
        <rFont val="whsc"/>
        <charset val="134"/>
      </rPr>
      <t>5104210122000033</t>
    </r>
  </si>
  <si>
    <r>
      <rPr>
        <sz val="8"/>
        <color rgb="FF000000"/>
        <rFont val="whsc"/>
        <charset val="134"/>
      </rPr>
      <t>倪平贵</t>
    </r>
  </si>
  <si>
    <r>
      <rPr>
        <sz val="8"/>
        <color rgb="FF000000"/>
        <rFont val="whsc"/>
        <charset val="134"/>
      </rPr>
      <t>510421196602280814</t>
    </r>
  </si>
  <si>
    <r>
      <rPr>
        <sz val="6"/>
        <color rgb="FF000000"/>
        <rFont val="whsc"/>
        <charset val="134"/>
      </rPr>
      <t>四川省米易县攀莲镇水塘村六组</t>
    </r>
  </si>
  <si>
    <r>
      <rPr>
        <sz val="8"/>
        <color rgb="FF000000"/>
        <rFont val="whsc"/>
        <charset val="134"/>
      </rPr>
      <t>6</t>
    </r>
  </si>
  <si>
    <r>
      <rPr>
        <sz val="8"/>
        <color rgb="FF000000"/>
        <rFont val="whsc"/>
        <charset val="134"/>
      </rPr>
      <t>2021-11-19</t>
    </r>
  </si>
  <si>
    <r>
      <rPr>
        <sz val="8"/>
        <color rgb="FF000000"/>
        <rFont val="whsc"/>
        <charset val="134"/>
      </rPr>
      <t>1910E00173[JK200803433]</t>
    </r>
  </si>
  <si>
    <r>
      <rPr>
        <sz val="7.5"/>
        <color rgb="FF000000"/>
        <rFont val="whsc"/>
        <charset val="134"/>
      </rPr>
      <t>资阳市雁江区冠虎农业机械经营部</t>
    </r>
  </si>
  <si>
    <r>
      <rPr>
        <sz val="8"/>
        <color rgb="FF000000"/>
        <rFont val="whsc"/>
        <charset val="134"/>
      </rPr>
      <t>5104210122000032</t>
    </r>
  </si>
  <si>
    <r>
      <rPr>
        <sz val="8"/>
        <color rgb="FF000000"/>
        <rFont val="whsc"/>
        <charset val="134"/>
      </rPr>
      <t>邱春华</t>
    </r>
  </si>
  <si>
    <r>
      <rPr>
        <sz val="8"/>
        <color rgb="FF000000"/>
        <rFont val="whsc"/>
        <charset val="134"/>
      </rPr>
      <t>510421197702070827</t>
    </r>
  </si>
  <si>
    <r>
      <rPr>
        <sz val="8"/>
        <color rgb="FF000000"/>
        <rFont val="whsc"/>
        <charset val="134"/>
      </rPr>
      <t>2008E00100[JK200803417]</t>
    </r>
  </si>
  <si>
    <r>
      <rPr>
        <sz val="8"/>
        <color rgb="FF000000"/>
        <rFont val="whsc"/>
        <charset val="134"/>
      </rPr>
      <t>5104210122000031</t>
    </r>
  </si>
  <si>
    <r>
      <rPr>
        <sz val="8"/>
        <color rgb="FF000000"/>
        <rFont val="whsc"/>
        <charset val="134"/>
      </rPr>
      <t>廖成军</t>
    </r>
  </si>
  <si>
    <r>
      <rPr>
        <sz val="8"/>
        <color rgb="FF000000"/>
        <rFont val="whsc"/>
        <charset val="134"/>
      </rPr>
      <t>510421196911040814</t>
    </r>
  </si>
  <si>
    <r>
      <rPr>
        <sz val="6"/>
        <color rgb="FF000000"/>
        <rFont val="whsc"/>
        <charset val="134"/>
      </rPr>
      <t>四川省米易县攀莲镇青皮村二组</t>
    </r>
  </si>
  <si>
    <r>
      <rPr>
        <sz val="8"/>
        <color rgb="FF000000"/>
        <rFont val="whsc"/>
        <charset val="134"/>
      </rPr>
      <t>青皮村村民委员会</t>
    </r>
  </si>
  <si>
    <r>
      <rPr>
        <sz val="8"/>
        <color rgb="FF000000"/>
        <rFont val="whsc"/>
        <charset val="134"/>
      </rPr>
      <t>2</t>
    </r>
  </si>
  <si>
    <r>
      <rPr>
        <sz val="8"/>
        <color rgb="FF000000"/>
        <rFont val="whsc"/>
        <charset val="134"/>
      </rPr>
      <t>2021-10-22</t>
    </r>
  </si>
  <si>
    <r>
      <rPr>
        <sz val="8"/>
        <color rgb="FF000000"/>
        <rFont val="whsc"/>
        <charset val="134"/>
      </rPr>
      <t>1WG5.7-135FC-ZC</t>
    </r>
  </si>
  <si>
    <r>
      <rPr>
        <sz val="8"/>
        <color rgb="FF000000"/>
        <rFont val="whsc"/>
        <charset val="134"/>
      </rPr>
      <t>GT13580277[JK200700176]</t>
    </r>
  </si>
  <si>
    <r>
      <rPr>
        <sz val="8"/>
        <color rgb="FF000000"/>
        <rFont val="whsc"/>
        <charset val="134"/>
      </rPr>
      <t>重庆市冠腾机械有限公司</t>
    </r>
  </si>
  <si>
    <r>
      <rPr>
        <sz val="8"/>
        <color rgb="FF000000"/>
        <rFont val="whsc"/>
        <charset val="134"/>
      </rPr>
      <t>5104210122000030</t>
    </r>
  </si>
  <si>
    <r>
      <rPr>
        <sz val="8"/>
        <color rgb="FF000000"/>
        <rFont val="whsc"/>
        <charset val="134"/>
      </rPr>
      <t>张文明</t>
    </r>
  </si>
  <si>
    <r>
      <rPr>
        <sz val="8"/>
        <color rgb="FF000000"/>
        <rFont val="whsc"/>
        <charset val="134"/>
      </rPr>
      <t>510421197012204314</t>
    </r>
  </si>
  <si>
    <r>
      <rPr>
        <sz val="6"/>
        <color rgb="FF000000"/>
        <rFont val="whsc"/>
        <charset val="134"/>
      </rPr>
      <t>四川省米易县攀莲镇双沟村七组</t>
    </r>
  </si>
  <si>
    <r>
      <rPr>
        <sz val="8"/>
        <color rgb="FF000000"/>
        <rFont val="whsc"/>
        <charset val="134"/>
      </rPr>
      <t>7</t>
    </r>
  </si>
  <si>
    <r>
      <rPr>
        <sz val="8"/>
        <color rgb="FF000000"/>
        <rFont val="whsc"/>
        <charset val="134"/>
      </rPr>
      <t>2022-03-03</t>
    </r>
  </si>
  <si>
    <r>
      <rPr>
        <sz val="8"/>
        <color rgb="FF000000"/>
        <rFont val="whsc"/>
        <charset val="134"/>
      </rPr>
      <t>1WG6.2-135FC-ZC</t>
    </r>
  </si>
  <si>
    <r>
      <rPr>
        <sz val="8"/>
        <color rgb="FF000000"/>
        <rFont val="whsc"/>
        <charset val="134"/>
      </rPr>
      <t>GT13591205[JK210513502]</t>
    </r>
  </si>
  <si>
    <r>
      <rPr>
        <sz val="7.5"/>
        <color rgb="FF000000"/>
        <rFont val="whsc"/>
        <charset val="134"/>
      </rPr>
      <t>资阳市雁江区彬彬农业机械经营部</t>
    </r>
  </si>
  <si>
    <r>
      <rPr>
        <sz val="8"/>
        <color rgb="FF000000"/>
        <rFont val="whsc"/>
        <charset val="134"/>
      </rPr>
      <t>5104210122000029</t>
    </r>
  </si>
  <si>
    <r>
      <rPr>
        <sz val="8"/>
        <color rgb="FF000000"/>
        <rFont val="whsc"/>
        <charset val="134"/>
      </rPr>
      <t>李永洪</t>
    </r>
  </si>
  <si>
    <r>
      <rPr>
        <sz val="8"/>
        <color rgb="FF000000"/>
        <rFont val="whsc"/>
        <charset val="134"/>
      </rPr>
      <t>510421197705190015</t>
    </r>
  </si>
  <si>
    <r>
      <rPr>
        <sz val="6"/>
        <color rgb="FF000000"/>
        <rFont val="whsc"/>
        <charset val="134"/>
      </rPr>
      <t>四川省米易县攀莲镇水塘村十四组</t>
    </r>
  </si>
  <si>
    <r>
      <rPr>
        <sz val="8"/>
        <color rgb="FF000000"/>
        <rFont val="whsc"/>
        <charset val="134"/>
      </rPr>
      <t>14</t>
    </r>
  </si>
  <si>
    <r>
      <rPr>
        <sz val="8"/>
        <color rgb="FF000000"/>
        <rFont val="whsc"/>
        <charset val="134"/>
      </rPr>
      <t>2022-03-02</t>
    </r>
  </si>
  <si>
    <r>
      <rPr>
        <sz val="8"/>
        <color rgb="FF000000"/>
        <rFont val="whsc"/>
        <charset val="134"/>
      </rPr>
      <t>1910E00177[JK200606137]</t>
    </r>
  </si>
  <si>
    <r>
      <rPr>
        <sz val="7.5"/>
        <color rgb="FF000000"/>
        <rFont val="whsc"/>
        <charset val="134"/>
      </rPr>
      <t>米易县顺仁农机销售店</t>
    </r>
  </si>
  <si>
    <r>
      <rPr>
        <sz val="8"/>
        <color rgb="FF000000"/>
        <rFont val="whsc"/>
        <charset val="134"/>
      </rPr>
      <t>5104210122000028</t>
    </r>
  </si>
  <si>
    <r>
      <rPr>
        <sz val="8"/>
        <color rgb="FF000000"/>
        <rFont val="whsc"/>
        <charset val="134"/>
      </rPr>
      <t>罗庭华</t>
    </r>
  </si>
  <si>
    <r>
      <rPr>
        <sz val="8"/>
        <color rgb="FF000000"/>
        <rFont val="whsc"/>
        <charset val="134"/>
      </rPr>
      <t>510421197202294314</t>
    </r>
  </si>
  <si>
    <r>
      <rPr>
        <sz val="6"/>
        <color rgb="FF000000"/>
        <rFont val="whsc"/>
        <charset val="134"/>
      </rPr>
      <t>四川省米易县攀莲镇双沟村一组</t>
    </r>
  </si>
  <si>
    <r>
      <rPr>
        <sz val="8"/>
        <color rgb="FF000000"/>
        <rFont val="whsc"/>
        <charset val="134"/>
      </rPr>
      <t>2021-05-30</t>
    </r>
  </si>
  <si>
    <r>
      <rPr>
        <sz val="8"/>
        <color rgb="FF000000"/>
        <rFont val="whsc"/>
        <charset val="134"/>
      </rPr>
      <t>GT13591137[JK200905649]</t>
    </r>
  </si>
  <si>
    <r>
      <rPr>
        <sz val="8"/>
        <color rgb="FF000000"/>
        <rFont val="whsc"/>
        <charset val="134"/>
      </rPr>
      <t>5104210122000027</t>
    </r>
  </si>
  <si>
    <r>
      <rPr>
        <sz val="8"/>
        <color rgb="FF000000"/>
        <rFont val="whsc"/>
        <charset val="134"/>
      </rPr>
      <t>向定义</t>
    </r>
  </si>
  <si>
    <r>
      <rPr>
        <sz val="8"/>
        <color rgb="FF000000"/>
        <rFont val="whsc"/>
        <charset val="134"/>
      </rPr>
      <t>510421198005124310</t>
    </r>
  </si>
  <si>
    <r>
      <rPr>
        <sz val="6"/>
        <color rgb="FF000000"/>
        <rFont val="whsc"/>
        <charset val="134"/>
      </rPr>
      <t>四川省米易县攀莲镇观音村八组</t>
    </r>
  </si>
  <si>
    <r>
      <rPr>
        <sz val="8"/>
        <color rgb="FF000000"/>
        <rFont val="whsc"/>
        <charset val="134"/>
      </rPr>
      <t>观音村村民委员会</t>
    </r>
  </si>
  <si>
    <r>
      <rPr>
        <sz val="8"/>
        <color rgb="FF000000"/>
        <rFont val="whsc"/>
        <charset val="134"/>
      </rPr>
      <t>8</t>
    </r>
  </si>
  <si>
    <r>
      <rPr>
        <sz val="8"/>
        <color rgb="FF000000"/>
        <rFont val="whsc"/>
        <charset val="134"/>
      </rPr>
      <t>2021-06-06</t>
    </r>
  </si>
  <si>
    <r>
      <rPr>
        <sz val="8"/>
        <color rgb="FF000000"/>
        <rFont val="whsc"/>
        <charset val="134"/>
      </rPr>
      <t>GT13581155[JK181205729]</t>
    </r>
  </si>
  <si>
    <r>
      <rPr>
        <sz val="8"/>
        <color rgb="FF000000"/>
        <rFont val="whsc"/>
        <charset val="134"/>
      </rPr>
      <t>5104210122000026</t>
    </r>
  </si>
  <si>
    <r>
      <rPr>
        <sz val="8"/>
        <color rgb="FF000000"/>
        <rFont val="whsc"/>
        <charset val="134"/>
      </rPr>
      <t>刘宗富</t>
    </r>
  </si>
  <si>
    <r>
      <rPr>
        <sz val="8"/>
        <color rgb="FF000000"/>
        <rFont val="whsc"/>
        <charset val="134"/>
      </rPr>
      <t>51042119690122111X</t>
    </r>
  </si>
  <si>
    <r>
      <rPr>
        <sz val="6"/>
        <color rgb="FF000000"/>
        <rFont val="whsc"/>
        <charset val="134"/>
      </rPr>
      <t>四川省米易县攀莲镇柳溪村三组</t>
    </r>
  </si>
  <si>
    <r>
      <rPr>
        <sz val="8"/>
        <color rgb="FF000000"/>
        <rFont val="whsc"/>
        <charset val="134"/>
      </rPr>
      <t>柳溪村村民委员会</t>
    </r>
  </si>
  <si>
    <r>
      <rPr>
        <sz val="8"/>
        <color rgb="FF000000"/>
        <rFont val="whsc"/>
        <charset val="134"/>
      </rPr>
      <t>3</t>
    </r>
  </si>
  <si>
    <r>
      <rPr>
        <sz val="8"/>
        <color rgb="FF000000"/>
        <rFont val="whsc"/>
        <charset val="134"/>
      </rPr>
      <t>2021-06-15</t>
    </r>
  </si>
  <si>
    <r>
      <rPr>
        <sz val="8"/>
        <color rgb="FF000000"/>
        <rFont val="whsc"/>
        <charset val="134"/>
      </rPr>
      <t>1WGQ4-90M5</t>
    </r>
  </si>
  <si>
    <r>
      <rPr>
        <sz val="7.5"/>
        <color rgb="FF000000"/>
        <rFont val="whsc"/>
        <charset val="134"/>
      </rPr>
      <t>Z200422281[RV225X2004010360]</t>
    </r>
  </si>
  <si>
    <r>
      <rPr>
        <sz val="8"/>
        <color rgb="FF000000"/>
        <rFont val="whsc"/>
        <charset val="134"/>
      </rPr>
      <t>洛阳卓格哈斯机械有限公司</t>
    </r>
  </si>
  <si>
    <r>
      <rPr>
        <sz val="7.5"/>
        <color rgb="FF000000"/>
        <rFont val="whsc"/>
        <charset val="134"/>
      </rPr>
      <t>洛阳卓格哈斯机械有限公司</t>
    </r>
  </si>
  <si>
    <r>
      <rPr>
        <sz val="8"/>
        <color rgb="FF000000"/>
        <rFont val="whsc"/>
        <charset val="134"/>
      </rPr>
      <t>5104210122000025</t>
    </r>
  </si>
  <si>
    <r>
      <rPr>
        <sz val="8"/>
        <color rgb="FF000000"/>
        <rFont val="whsc"/>
        <charset val="134"/>
      </rPr>
      <t>彭方富</t>
    </r>
  </si>
  <si>
    <r>
      <rPr>
        <sz val="8"/>
        <color rgb="FF000000"/>
        <rFont val="whsc"/>
        <charset val="134"/>
      </rPr>
      <t>510421195412104313</t>
    </r>
  </si>
  <si>
    <r>
      <rPr>
        <sz val="6"/>
        <color rgb="FF000000"/>
        <rFont val="whsc"/>
        <charset val="134"/>
      </rPr>
      <t>四川省米易县攀莲镇观音村九组</t>
    </r>
  </si>
  <si>
    <r>
      <rPr>
        <sz val="8"/>
        <color rgb="FF000000"/>
        <rFont val="whsc"/>
        <charset val="134"/>
      </rPr>
      <t>9</t>
    </r>
  </si>
  <si>
    <r>
      <rPr>
        <sz val="8"/>
        <color rgb="FF000000"/>
        <rFont val="whsc"/>
        <charset val="134"/>
      </rPr>
      <t>2021-09-06</t>
    </r>
  </si>
  <si>
    <r>
      <rPr>
        <sz val="8"/>
        <color rgb="FF000000"/>
        <rFont val="whsc"/>
        <charset val="134"/>
      </rPr>
      <t>GT13591143[JK210513520]</t>
    </r>
  </si>
  <si>
    <r>
      <rPr>
        <sz val="8"/>
        <color rgb="FF000000"/>
        <rFont val="whsc"/>
        <charset val="134"/>
      </rPr>
      <t>5104210122000024</t>
    </r>
  </si>
  <si>
    <r>
      <rPr>
        <sz val="8"/>
        <color rgb="FF000000"/>
        <rFont val="whsc"/>
        <charset val="134"/>
      </rPr>
      <t>李远军</t>
    </r>
  </si>
  <si>
    <r>
      <rPr>
        <sz val="8"/>
        <color rgb="FF000000"/>
        <rFont val="whsc"/>
        <charset val="134"/>
      </rPr>
      <t>510421197211160836</t>
    </r>
  </si>
  <si>
    <r>
      <rPr>
        <sz val="6"/>
        <color rgb="FF000000"/>
        <rFont val="whsc"/>
        <charset val="134"/>
      </rPr>
      <t>四川省米易县攀莲镇水塘村十二组</t>
    </r>
  </si>
  <si>
    <r>
      <rPr>
        <sz val="8"/>
        <color rgb="FF000000"/>
        <rFont val="whsc"/>
        <charset val="134"/>
      </rPr>
      <t>12</t>
    </r>
  </si>
  <si>
    <r>
      <rPr>
        <sz val="8"/>
        <color rgb="FF000000"/>
        <rFont val="whsc"/>
        <charset val="134"/>
      </rPr>
      <t>2021-06-20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</si>
  <si>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</si>
  <si>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1GQN-180</t>
    </r>
  </si>
  <si>
    <r>
      <rPr>
        <sz val="8"/>
        <color rgb="FF000000"/>
        <rFont val="whsc"/>
        <charset val="134"/>
      </rPr>
      <t>SH180X20ZK112017[]</t>
    </r>
  </si>
  <si>
    <r>
      <rPr>
        <sz val="8"/>
        <color rgb="FF000000"/>
        <rFont val="whsc"/>
        <charset val="134"/>
      </rPr>
      <t>河北圣和农业机械有限公司</t>
    </r>
  </si>
  <si>
    <r>
      <rPr>
        <sz val="7.5"/>
        <color rgb="FF000000"/>
        <rFont val="whsc"/>
        <charset val="134"/>
      </rPr>
      <t>攀枝花市万利来农机销售有限公司</t>
    </r>
  </si>
  <si>
    <r>
      <rPr>
        <sz val="8"/>
        <color rgb="FF000000"/>
        <rFont val="whsc"/>
        <charset val="134"/>
      </rPr>
      <t>5104210122000001</t>
    </r>
  </si>
  <si>
    <r>
      <rPr>
        <sz val="8"/>
        <color rgb="FF000000"/>
        <rFont val="whsc"/>
        <charset val="134"/>
      </rPr>
      <t>张玉林</t>
    </r>
  </si>
  <si>
    <r>
      <rPr>
        <sz val="8"/>
        <color rgb="FF000000"/>
        <rFont val="whsc"/>
        <charset val="134"/>
      </rPr>
      <t>510421198612100011</t>
    </r>
  </si>
  <si>
    <r>
      <rPr>
        <sz val="6"/>
        <color rgb="FF000000"/>
        <rFont val="whsc"/>
        <charset val="134"/>
      </rPr>
      <t>四川省米易县攀莲镇水塘村五组</t>
    </r>
  </si>
  <si>
    <r>
      <rPr>
        <sz val="8"/>
        <color rgb="FF000000"/>
        <rFont val="whsc"/>
        <charset val="134"/>
      </rPr>
      <t>五组</t>
    </r>
  </si>
  <si>
    <r>
      <rPr>
        <sz val="8"/>
        <color rgb="FF000000"/>
        <rFont val="whsc"/>
        <charset val="134"/>
      </rPr>
      <t>2022-02-18</t>
    </r>
  </si>
  <si>
    <r>
      <rPr>
        <sz val="8"/>
        <color rgb="FF000000"/>
        <rFont val="whsc"/>
        <charset val="134"/>
      </rPr>
      <t>GT13591204[JK210513522]</t>
    </r>
  </si>
  <si>
    <r>
      <rPr>
        <sz val="8"/>
        <color rgb="FF000000"/>
        <rFont val="whsc"/>
        <charset val="134"/>
      </rPr>
      <t>5104210222000075</t>
    </r>
  </si>
  <si>
    <t>罗世菊</t>
  </si>
  <si>
    <r>
      <rPr>
        <sz val="8"/>
        <color rgb="FF000000"/>
        <rFont val="whsc"/>
        <charset val="134"/>
      </rPr>
      <t>510421196501022728</t>
    </r>
  </si>
  <si>
    <r>
      <rPr>
        <sz val="6"/>
        <color rgb="FF000000"/>
        <rFont val="whsc"/>
        <charset val="134"/>
      </rPr>
      <t>四川省米易县丙谷镇小河村湾角旧社</t>
    </r>
  </si>
  <si>
    <r>
      <rPr>
        <sz val="8"/>
        <color rgb="FF000000"/>
        <rFont val="whsc"/>
        <charset val="134"/>
      </rPr>
      <t>丙谷镇人民政府</t>
    </r>
  </si>
  <si>
    <r>
      <rPr>
        <sz val="8"/>
        <color rgb="FF000000"/>
        <rFont val="whsc"/>
        <charset val="134"/>
      </rPr>
      <t>小河村村民委员会</t>
    </r>
  </si>
  <si>
    <r>
      <rPr>
        <sz val="8"/>
        <color rgb="FF000000"/>
        <rFont val="whsc"/>
        <charset val="134"/>
      </rPr>
      <t>7社</t>
    </r>
  </si>
  <si>
    <r>
      <rPr>
        <sz val="8"/>
        <color rgb="FF000000"/>
        <rFont val="whsc"/>
        <charset val="134"/>
      </rPr>
      <t>2021-11-09</t>
    </r>
  </si>
  <si>
    <r>
      <rPr>
        <sz val="8"/>
        <color rgb="FF000000"/>
        <rFont val="whsc"/>
        <charset val="134"/>
      </rPr>
      <t>1WG4.0-95FQ-ZC</t>
    </r>
  </si>
  <si>
    <r>
      <rPr>
        <sz val="7"/>
        <color rgb="FF000000"/>
        <rFont val="whsc"/>
        <charset val="134"/>
      </rPr>
      <t>TZHFQ21050156[TZHK21050236]</t>
    </r>
  </si>
  <si>
    <r>
      <rPr>
        <sz val="8"/>
        <color rgb="FF000000"/>
        <rFont val="whsc"/>
        <charset val="134"/>
      </rPr>
      <t>重庆田中科技集团有限公司</t>
    </r>
  </si>
  <si>
    <r>
      <rPr>
        <sz val="8"/>
        <color rgb="FF000000"/>
        <rFont val="whsc"/>
        <charset val="134"/>
      </rPr>
      <t>米易县玉才农机店</t>
    </r>
  </si>
  <si>
    <r>
      <rPr>
        <sz val="8"/>
        <color rgb="FF000000"/>
        <rFont val="whsc"/>
        <charset val="134"/>
      </rPr>
      <t>5104210222000067</t>
    </r>
  </si>
  <si>
    <t>冯玉秀</t>
  </si>
  <si>
    <r>
      <rPr>
        <sz val="8"/>
        <color rgb="FF000000"/>
        <rFont val="whsc"/>
        <charset val="134"/>
      </rPr>
      <t>519003196909231068</t>
    </r>
  </si>
  <si>
    <r>
      <rPr>
        <sz val="6"/>
        <color rgb="FF000000"/>
        <rFont val="whsc"/>
        <charset val="134"/>
      </rPr>
      <t>四川省米易县丙谷镇沙沟村上沙沟社42号</t>
    </r>
  </si>
  <si>
    <r>
      <rPr>
        <sz val="8"/>
        <color rgb="FF000000"/>
        <rFont val="whsc"/>
        <charset val="134"/>
      </rPr>
      <t>沙沟村村民委员会</t>
    </r>
  </si>
  <si>
    <r>
      <rPr>
        <sz val="8"/>
        <color rgb="FF000000"/>
        <rFont val="whsc"/>
        <charset val="134"/>
      </rPr>
      <t>4</t>
    </r>
  </si>
  <si>
    <r>
      <rPr>
        <sz val="8"/>
        <color rgb="FF000000"/>
        <rFont val="whsc"/>
        <charset val="134"/>
      </rPr>
      <t>2022-03-06</t>
    </r>
  </si>
  <si>
    <r>
      <rPr>
        <sz val="8"/>
        <color rgb="FF000000"/>
        <rFont val="whsc"/>
        <charset val="134"/>
      </rPr>
      <t>1GQN-170Z</t>
    </r>
  </si>
  <si>
    <r>
      <rPr>
        <sz val="8"/>
        <color rgb="FF000000"/>
        <rFont val="whsc"/>
        <charset val="134"/>
      </rPr>
      <t>SH170X217K052529[]</t>
    </r>
  </si>
  <si>
    <r>
      <rPr>
        <sz val="8"/>
        <color rgb="FF000000"/>
        <rFont val="whsc"/>
        <charset val="134"/>
      </rPr>
      <t>5104210222000061</t>
    </r>
  </si>
  <si>
    <t>罗东平</t>
  </si>
  <si>
    <r>
      <rPr>
        <sz val="8"/>
        <color rgb="FF000000"/>
        <rFont val="whsc"/>
        <charset val="134"/>
      </rPr>
      <t>510421197011240516</t>
    </r>
  </si>
  <si>
    <r>
      <rPr>
        <sz val="6"/>
        <color rgb="FF000000"/>
        <rFont val="whsc"/>
        <charset val="134"/>
      </rPr>
      <t>四川省米易县丙谷镇沙沟村上丙佬社11号</t>
    </r>
  </si>
  <si>
    <r>
      <rPr>
        <sz val="8"/>
        <color rgb="FF000000"/>
        <rFont val="whsc"/>
        <charset val="134"/>
      </rPr>
      <t>6组</t>
    </r>
  </si>
  <si>
    <r>
      <rPr>
        <sz val="8"/>
        <color rgb="FF000000"/>
        <rFont val="whsc"/>
        <charset val="134"/>
      </rPr>
      <t>2022-03-14</t>
    </r>
  </si>
  <si>
    <r>
      <rPr>
        <sz val="8"/>
        <color rgb="FF000000"/>
        <rFont val="whsc"/>
        <charset val="134"/>
      </rPr>
      <t>轮式拖拉机</t>
    </r>
  </si>
  <si>
    <r>
      <rPr>
        <sz val="8"/>
        <color rgb="FF000000"/>
        <rFont val="whsc"/>
        <charset val="134"/>
      </rPr>
      <t>504-E</t>
    </r>
  </si>
  <si>
    <r>
      <rPr>
        <sz val="7.5"/>
        <color rgb="FF000000"/>
        <rFont val="whsc"/>
        <charset val="134"/>
      </rPr>
      <t>09R21TYD9N3026389[CWF21020288]</t>
    </r>
  </si>
  <si>
    <r>
      <rPr>
        <sz val="8"/>
        <color rgb="FF000000"/>
        <rFont val="whsc"/>
        <charset val="134"/>
      </rPr>
      <t>潍坊百利拖拉机有限公司</t>
    </r>
  </si>
  <si>
    <r>
      <rPr>
        <sz val="7.5"/>
        <color rgb="FF000000"/>
        <rFont val="whsc"/>
        <charset val="134"/>
      </rPr>
      <t>米易县永余农机经营部</t>
    </r>
  </si>
  <si>
    <r>
      <rPr>
        <sz val="8"/>
        <color rgb="FF000000"/>
        <rFont val="whsc"/>
        <charset val="134"/>
      </rPr>
      <t>5104210222000060</t>
    </r>
  </si>
  <si>
    <r>
      <rPr>
        <sz val="8"/>
        <color rgb="FF000000"/>
        <rFont val="whsc"/>
        <charset val="134"/>
      </rPr>
      <t>1GKN-150</t>
    </r>
  </si>
  <si>
    <r>
      <rPr>
        <sz val="8"/>
        <color rgb="FF000000"/>
        <rFont val="whsc"/>
        <charset val="134"/>
      </rPr>
      <t>KT150X2021120033YN[]</t>
    </r>
  </si>
  <si>
    <r>
      <rPr>
        <sz val="8"/>
        <color rgb="FF000000"/>
        <rFont val="whsc"/>
        <charset val="134"/>
      </rPr>
      <t>河北凯田农业机械有限公司</t>
    </r>
  </si>
  <si>
    <r>
      <rPr>
        <sz val="8"/>
        <color rgb="FF000000"/>
        <rFont val="whsc"/>
        <charset val="134"/>
      </rPr>
      <t>5104210222000040</t>
    </r>
  </si>
  <si>
    <t>苏玉连</t>
  </si>
  <si>
    <r>
      <rPr>
        <sz val="8"/>
        <color rgb="FF000000"/>
        <rFont val="whsc"/>
        <charset val="134"/>
      </rPr>
      <t>510421196808102722</t>
    </r>
  </si>
  <si>
    <r>
      <rPr>
        <sz val="6"/>
        <color rgb="FF000000"/>
        <rFont val="whsc"/>
        <charset val="134"/>
      </rPr>
      <t>四川省米易县丙谷镇新村十八社7号</t>
    </r>
  </si>
  <si>
    <r>
      <rPr>
        <sz val="8"/>
        <color rgb="FF000000"/>
        <rFont val="whsc"/>
        <charset val="134"/>
      </rPr>
      <t>新村村民委员会</t>
    </r>
  </si>
  <si>
    <r>
      <rPr>
        <sz val="8"/>
        <color rgb="FF000000"/>
        <rFont val="whsc"/>
        <charset val="134"/>
      </rPr>
      <t>2021-09-15</t>
    </r>
  </si>
  <si>
    <r>
      <rPr>
        <sz val="8"/>
        <color rgb="FF000000"/>
        <rFont val="whsc"/>
        <charset val="134"/>
      </rPr>
      <t>1WG4.1-105FC-Z</t>
    </r>
  </si>
  <si>
    <r>
      <rPr>
        <sz val="7.5"/>
        <color rgb="FF000000"/>
        <rFont val="whsc"/>
        <charset val="134"/>
      </rPr>
      <t>HHL4.1FC1679[G3K2102021723]</t>
    </r>
  </si>
  <si>
    <r>
      <rPr>
        <sz val="8"/>
        <color rgb="FF000000"/>
        <rFont val="whsc"/>
        <charset val="134"/>
      </rPr>
      <t>重庆揽胜机械制造有限公司</t>
    </r>
  </si>
  <si>
    <r>
      <rPr>
        <sz val="8"/>
        <color rgb="FF000000"/>
        <rFont val="whsc"/>
        <charset val="134"/>
      </rPr>
      <t>5104210322000058</t>
    </r>
  </si>
  <si>
    <t>曾正鹏</t>
  </si>
  <si>
    <r>
      <rPr>
        <sz val="8"/>
        <color rgb="FF000000"/>
        <rFont val="whsc"/>
        <charset val="134"/>
      </rPr>
      <t>510421198504012137</t>
    </r>
  </si>
  <si>
    <r>
      <rPr>
        <sz val="6"/>
        <color rgb="FF000000"/>
        <rFont val="whsc"/>
        <charset val="134"/>
      </rPr>
      <t>四川省米易县撒莲镇湾崃村鸡白头社35号</t>
    </r>
  </si>
  <si>
    <r>
      <rPr>
        <sz val="8"/>
        <color rgb="FF000000"/>
        <rFont val="whsc"/>
        <charset val="134"/>
      </rPr>
      <t>撒莲镇人民政府</t>
    </r>
  </si>
  <si>
    <r>
      <rPr>
        <sz val="8"/>
        <color rgb="FF000000"/>
        <rFont val="whsc"/>
        <charset val="134"/>
      </rPr>
      <t>湾崃村村民委员会</t>
    </r>
  </si>
  <si>
    <r>
      <rPr>
        <sz val="8"/>
        <color rgb="FF000000"/>
        <rFont val="whsc"/>
        <charset val="134"/>
      </rPr>
      <t>鸡白头社</t>
    </r>
  </si>
  <si>
    <r>
      <rPr>
        <sz val="8"/>
        <color rgb="FF000000"/>
        <rFont val="whsc"/>
        <charset val="134"/>
      </rPr>
      <t>2021-08-16</t>
    </r>
  </si>
  <si>
    <r>
      <rPr>
        <sz val="8"/>
        <color rgb="FF000000"/>
        <rFont val="whsc"/>
        <charset val="134"/>
      </rPr>
      <t>1GQN-165A</t>
    </r>
  </si>
  <si>
    <r>
      <rPr>
        <sz val="8"/>
        <color rgb="FF000000"/>
        <rFont val="whsc"/>
        <charset val="134"/>
      </rPr>
      <t>HF20508293[]</t>
    </r>
  </si>
  <si>
    <r>
      <rPr>
        <sz val="8"/>
        <color rgb="FF000000"/>
        <rFont val="whsc"/>
        <charset val="134"/>
      </rPr>
      <t>河南巨隆科技有限公司</t>
    </r>
  </si>
  <si>
    <r>
      <rPr>
        <sz val="6"/>
        <color rgb="FF000000"/>
        <rFont val="whsc"/>
        <charset val="134"/>
      </rPr>
      <t>凉山吉峰农机汽车贸易有限责任公司</t>
    </r>
  </si>
  <si>
    <r>
      <rPr>
        <sz val="8"/>
        <color rgb="FF000000"/>
        <rFont val="whsc"/>
        <charset val="134"/>
      </rPr>
      <t>5104210322000057</t>
    </r>
  </si>
  <si>
    <t>刘永章</t>
  </si>
  <si>
    <r>
      <rPr>
        <sz val="8"/>
        <color rgb="FF000000"/>
        <rFont val="whsc"/>
        <charset val="134"/>
      </rPr>
      <t>510421196603172137</t>
    </r>
  </si>
  <si>
    <r>
      <rPr>
        <sz val="6"/>
        <color rgb="FF000000"/>
        <rFont val="whsc"/>
        <charset val="134"/>
      </rPr>
      <t>四川省米易县撒莲镇平阳村神树坝社28号</t>
    </r>
  </si>
  <si>
    <r>
      <rPr>
        <sz val="8"/>
        <color rgb="FF000000"/>
        <rFont val="whsc"/>
        <charset val="134"/>
      </rPr>
      <t>平阳村村民委员会</t>
    </r>
  </si>
  <si>
    <r>
      <rPr>
        <sz val="8"/>
        <color rgb="FF000000"/>
        <rFont val="whsc"/>
        <charset val="134"/>
      </rPr>
      <t>神树坝社</t>
    </r>
  </si>
  <si>
    <r>
      <rPr>
        <sz val="8"/>
        <color rgb="FF000000"/>
        <rFont val="whsc"/>
        <charset val="134"/>
      </rPr>
      <t>SH180X20ZK112018[]</t>
    </r>
  </si>
  <si>
    <r>
      <rPr>
        <sz val="8"/>
        <color rgb="FF000000"/>
        <rFont val="whsc"/>
        <charset val="134"/>
      </rPr>
      <t>5104210322000056</t>
    </r>
  </si>
  <si>
    <t>张邦彬</t>
  </si>
  <si>
    <r>
      <rPr>
        <sz val="8"/>
        <color rgb="FF000000"/>
        <rFont val="whsc"/>
        <charset val="134"/>
      </rPr>
      <t>510421197412202131</t>
    </r>
  </si>
  <si>
    <r>
      <rPr>
        <sz val="5.5"/>
        <color rgb="FF000000"/>
        <rFont val="whsc"/>
        <charset val="134"/>
      </rPr>
      <t>四川省米易县撒莲镇禹王宫村上坝子社18号</t>
    </r>
  </si>
  <si>
    <r>
      <rPr>
        <sz val="8"/>
        <color rgb="FF000000"/>
        <rFont val="whsc"/>
        <charset val="134"/>
      </rPr>
      <t>禹王宫村村民委员</t>
    </r>
  </si>
  <si>
    <r>
      <rPr>
        <sz val="8"/>
        <color rgb="FF000000"/>
        <rFont val="whsc"/>
        <charset val="134"/>
      </rPr>
      <t>上坝子社</t>
    </r>
  </si>
  <si>
    <r>
      <rPr>
        <sz val="8"/>
        <color rgb="FF000000"/>
        <rFont val="whsc"/>
        <charset val="134"/>
      </rPr>
      <t>2022-01-20</t>
    </r>
  </si>
  <si>
    <r>
      <rPr>
        <sz val="8"/>
        <color rgb="FF000000"/>
        <rFont val="whsc"/>
        <charset val="134"/>
      </rPr>
      <t>1GQN-140</t>
    </r>
  </si>
  <si>
    <r>
      <rPr>
        <sz val="8"/>
        <color rgb="FF000000"/>
        <rFont val="whsc"/>
        <charset val="134"/>
      </rPr>
      <t>SH140X21ZK092501[]</t>
    </r>
  </si>
  <si>
    <r>
      <rPr>
        <sz val="8"/>
        <color rgb="FF000000"/>
        <rFont val="whsc"/>
        <charset val="134"/>
      </rPr>
      <t>5104210322000055</t>
    </r>
  </si>
  <si>
    <t>李朝凯</t>
  </si>
  <si>
    <r>
      <rPr>
        <sz val="8"/>
        <color rgb="FF000000"/>
        <rFont val="whsc"/>
        <charset val="134"/>
      </rPr>
      <t>510421196810142416</t>
    </r>
  </si>
  <si>
    <r>
      <rPr>
        <sz val="6"/>
        <color rgb="FF000000"/>
        <rFont val="whsc"/>
        <charset val="134"/>
      </rPr>
      <t>四川省米易县垭口镇垭口村新坪社34号</t>
    </r>
  </si>
  <si>
    <r>
      <rPr>
        <sz val="8"/>
        <color rgb="FF000000"/>
        <rFont val="whsc"/>
        <charset val="134"/>
      </rPr>
      <t>垭口村村民委员会</t>
    </r>
  </si>
  <si>
    <r>
      <rPr>
        <sz val="8"/>
        <color rgb="FF000000"/>
        <rFont val="whsc"/>
        <charset val="134"/>
      </rPr>
      <t>新坪社34</t>
    </r>
  </si>
  <si>
    <r>
      <rPr>
        <sz val="8"/>
        <color rgb="FF000000"/>
        <rFont val="whsc"/>
        <charset val="134"/>
      </rPr>
      <t>2022-03-13</t>
    </r>
  </si>
  <si>
    <r>
      <rPr>
        <sz val="8"/>
        <color rgb="FF000000"/>
        <rFont val="whsc"/>
        <charset val="134"/>
      </rPr>
      <t>ME704-N</t>
    </r>
  </si>
  <si>
    <r>
      <rPr>
        <sz val="8"/>
        <color rgb="FF000000"/>
        <rFont val="whsc"/>
        <charset val="134"/>
      </rPr>
      <t>42138569[Y211001959]</t>
    </r>
  </si>
  <si>
    <r>
      <rPr>
        <sz val="8"/>
        <color rgb="FF000000"/>
        <rFont val="whsc"/>
        <charset val="134"/>
      </rPr>
      <t>第一拖拉机股份有限公司</t>
    </r>
  </si>
  <si>
    <r>
      <rPr>
        <sz val="8"/>
        <color rgb="FF000000"/>
        <rFont val="whsc"/>
        <charset val="134"/>
      </rPr>
      <t>5104210322000054</t>
    </r>
  </si>
  <si>
    <t>文清元</t>
  </si>
  <si>
    <r>
      <rPr>
        <sz val="8"/>
        <color rgb="FF000000"/>
        <rFont val="whsc"/>
        <charset val="134"/>
      </rPr>
      <t>510421196402282110</t>
    </r>
  </si>
  <si>
    <r>
      <rPr>
        <sz val="6"/>
        <color rgb="FF000000"/>
        <rFont val="whsc"/>
        <charset val="134"/>
      </rPr>
      <t>四川省米易县撒莲镇平阳村大丙汉社41号</t>
    </r>
  </si>
  <si>
    <r>
      <rPr>
        <sz val="8"/>
        <color rgb="FF000000"/>
        <rFont val="whsc"/>
        <charset val="134"/>
      </rPr>
      <t>大丙汉社</t>
    </r>
  </si>
  <si>
    <r>
      <rPr>
        <sz val="8"/>
        <color rgb="FF000000"/>
        <rFont val="whsc"/>
        <charset val="134"/>
      </rPr>
      <t>2022-03-10</t>
    </r>
  </si>
  <si>
    <r>
      <rPr>
        <sz val="8"/>
        <color rgb="FF000000"/>
        <rFont val="whsc"/>
        <charset val="134"/>
      </rPr>
      <t>1WG5.7-135FC-Z</t>
    </r>
  </si>
  <si>
    <r>
      <rPr>
        <sz val="8"/>
        <color rgb="FF000000"/>
        <rFont val="whsc"/>
        <charset val="134"/>
      </rPr>
      <t>PZ2108016253[JK210107620]</t>
    </r>
  </si>
  <si>
    <r>
      <rPr>
        <sz val="7.5"/>
        <color rgb="FF000000"/>
        <rFont val="whsc"/>
        <charset val="134"/>
      </rPr>
      <t>昆明品则振农机设备有限公司</t>
    </r>
  </si>
  <si>
    <r>
      <rPr>
        <sz val="8"/>
        <color rgb="FF000000"/>
        <rFont val="whsc"/>
        <charset val="134"/>
      </rPr>
      <t>5104210322000052</t>
    </r>
  </si>
  <si>
    <t>王烨</t>
  </si>
  <si>
    <r>
      <rPr>
        <sz val="8"/>
        <color rgb="FF000000"/>
        <rFont val="whsc"/>
        <charset val="134"/>
      </rPr>
      <t>510421197401081119</t>
    </r>
  </si>
  <si>
    <r>
      <rPr>
        <sz val="5.5"/>
        <color rgb="FF000000"/>
        <rFont val="whsc"/>
        <charset val="134"/>
      </rPr>
      <t>四川省米易县撒莲镇禹王宫村刘家湾 社11号</t>
    </r>
  </si>
  <si>
    <r>
      <rPr>
        <sz val="8"/>
        <color rgb="FF000000"/>
        <rFont val="whsc"/>
        <charset val="134"/>
      </rPr>
      <t>刘家湾 社</t>
    </r>
  </si>
  <si>
    <r>
      <rPr>
        <sz val="8"/>
        <color rgb="FF000000"/>
        <rFont val="whsc"/>
        <charset val="134"/>
      </rPr>
      <t>2022-03-04</t>
    </r>
  </si>
  <si>
    <r>
      <rPr>
        <sz val="8"/>
        <color rgb="FF000000"/>
        <rFont val="whsc"/>
        <charset val="134"/>
      </rPr>
      <t>华夏504A</t>
    </r>
  </si>
  <si>
    <r>
      <rPr>
        <sz val="8"/>
        <color rgb="FF000000"/>
        <rFont val="whsc"/>
        <charset val="134"/>
      </rPr>
      <t>Z220220185[Q211198797B]</t>
    </r>
  </si>
  <si>
    <r>
      <rPr>
        <sz val="7.5"/>
        <color rgb="FF000000"/>
        <rFont val="whsc"/>
        <charset val="134"/>
      </rPr>
      <t>潍坊华夏拖拉机制造有限公司</t>
    </r>
  </si>
  <si>
    <r>
      <rPr>
        <sz val="7.5"/>
        <color rgb="FF000000"/>
        <rFont val="whsc"/>
        <charset val="134"/>
      </rPr>
      <t>四川金稞机械有限公司</t>
    </r>
  </si>
  <si>
    <r>
      <rPr>
        <sz val="8"/>
        <color rgb="FF000000"/>
        <rFont val="whsc"/>
        <charset val="134"/>
      </rPr>
      <t>5104210322000050</t>
    </r>
  </si>
  <si>
    <t>刘文中</t>
  </si>
  <si>
    <r>
      <rPr>
        <sz val="8"/>
        <color rgb="FF000000"/>
        <rFont val="whsc"/>
        <charset val="134"/>
      </rPr>
      <t>510421197406192117</t>
    </r>
  </si>
  <si>
    <r>
      <rPr>
        <sz val="5.5"/>
        <color rgb="FF000000"/>
        <rFont val="whsc"/>
        <charset val="134"/>
      </rPr>
      <t>四川省米易县撒莲镇禹王宫村刘家湾社22号</t>
    </r>
  </si>
  <si>
    <r>
      <rPr>
        <sz val="8"/>
        <color rgb="FF000000"/>
        <rFont val="whsc"/>
        <charset val="134"/>
      </rPr>
      <t>刘家湾社</t>
    </r>
  </si>
  <si>
    <r>
      <rPr>
        <sz val="8"/>
        <color rgb="FF000000"/>
        <rFont val="whsc"/>
        <charset val="134"/>
      </rPr>
      <t>Z220220184[Q211198283B]</t>
    </r>
  </si>
  <si>
    <r>
      <rPr>
        <sz val="8"/>
        <color rgb="FF000000"/>
        <rFont val="whsc"/>
        <charset val="134"/>
      </rPr>
      <t>5104210322000048</t>
    </r>
  </si>
  <si>
    <t>刘思祥</t>
  </si>
  <si>
    <r>
      <rPr>
        <sz val="8"/>
        <color rgb="FF000000"/>
        <rFont val="whsc"/>
        <charset val="134"/>
      </rPr>
      <t>510421198208182131</t>
    </r>
  </si>
  <si>
    <r>
      <rPr>
        <sz val="5.5"/>
        <color rgb="FF000000"/>
        <rFont val="whsc"/>
        <charset val="134"/>
      </rPr>
      <t>四川省米易县撒莲镇禹王宫村刘家湾社66号</t>
    </r>
  </si>
  <si>
    <r>
      <rPr>
        <sz val="8"/>
        <color rgb="FF000000"/>
        <rFont val="whsc"/>
        <charset val="134"/>
      </rPr>
      <t>Z220220186[Q211290835B]</t>
    </r>
  </si>
  <si>
    <r>
      <rPr>
        <sz val="8"/>
        <color rgb="FF000000"/>
        <rFont val="whsc"/>
        <charset val="134"/>
      </rPr>
      <t>5104210322000028</t>
    </r>
  </si>
  <si>
    <t>李林</t>
  </si>
  <si>
    <r>
      <rPr>
        <sz val="8"/>
        <color rgb="FF000000"/>
        <rFont val="whsc"/>
        <charset val="134"/>
      </rPr>
      <t>510421199208162151</t>
    </r>
  </si>
  <si>
    <r>
      <rPr>
        <sz val="6"/>
        <color rgb="FF000000"/>
        <rFont val="whsc"/>
        <charset val="134"/>
      </rPr>
      <t>四川省米易县撒莲镇湾崃村河石坝社14号</t>
    </r>
  </si>
  <si>
    <r>
      <rPr>
        <sz val="8"/>
        <color rgb="FF000000"/>
        <rFont val="whsc"/>
        <charset val="134"/>
      </rPr>
      <t>河石坝社</t>
    </r>
  </si>
  <si>
    <r>
      <rPr>
        <sz val="8"/>
        <color rgb="FF000000"/>
        <rFont val="whsc"/>
        <charset val="134"/>
      </rPr>
      <t>2021-07-06</t>
    </r>
  </si>
  <si>
    <r>
      <rPr>
        <sz val="8"/>
        <color rgb="FF000000"/>
        <rFont val="whsc"/>
        <charset val="134"/>
      </rPr>
      <t>1GKN-180</t>
    </r>
  </si>
  <si>
    <r>
      <rPr>
        <sz val="8"/>
        <color rgb="FF000000"/>
        <rFont val="whsc"/>
        <charset val="134"/>
      </rPr>
      <t>SG18020210603[]</t>
    </r>
  </si>
  <si>
    <r>
      <rPr>
        <sz val="8"/>
        <color rgb="FF000000"/>
        <rFont val="whsc"/>
        <charset val="134"/>
      </rPr>
      <t>潍坊舜耕机械设备有限公司</t>
    </r>
  </si>
  <si>
    <r>
      <rPr>
        <sz val="7.5"/>
        <color rgb="FF000000"/>
        <rFont val="whsc"/>
        <charset val="134"/>
      </rPr>
      <t>潍坊舜耕机械设备有限公司</t>
    </r>
  </si>
  <si>
    <r>
      <rPr>
        <sz val="8"/>
        <color rgb="FF000000"/>
        <rFont val="whsc"/>
        <charset val="134"/>
      </rPr>
      <t>5104210722000005</t>
    </r>
  </si>
  <si>
    <r>
      <rPr>
        <sz val="8"/>
        <color rgb="FF000000"/>
        <rFont val="whsc"/>
        <charset val="134"/>
      </rPr>
      <t>任友福</t>
    </r>
  </si>
  <si>
    <r>
      <rPr>
        <sz val="8"/>
        <color rgb="FF000000"/>
        <rFont val="whsc"/>
        <charset val="134"/>
      </rPr>
      <t>510421197609133715</t>
    </r>
  </si>
  <si>
    <r>
      <rPr>
        <sz val="6"/>
        <color rgb="FF000000"/>
        <rFont val="whsc"/>
        <charset val="134"/>
      </rPr>
      <t>米易县白马镇回龙村吕家堡社33号</t>
    </r>
  </si>
  <si>
    <r>
      <rPr>
        <sz val="8"/>
        <color rgb="FF000000"/>
        <rFont val="whsc"/>
        <charset val="134"/>
      </rPr>
      <t>白马镇人民政府</t>
    </r>
  </si>
  <si>
    <r>
      <rPr>
        <sz val="8"/>
        <color rgb="FF000000"/>
        <rFont val="whsc"/>
        <charset val="134"/>
      </rPr>
      <t>威龙村村民委员会</t>
    </r>
  </si>
  <si>
    <r>
      <rPr>
        <sz val="8"/>
        <color rgb="FF000000"/>
        <rFont val="whsc"/>
        <charset val="134"/>
      </rPr>
      <t>10</t>
    </r>
  </si>
  <si>
    <r>
      <rPr>
        <sz val="8"/>
        <color rgb="FF000000"/>
        <rFont val="whsc"/>
        <charset val="134"/>
      </rPr>
      <t>2021-10-14</t>
    </r>
  </si>
  <si>
    <r>
      <rPr>
        <sz val="8"/>
        <color rgb="FF000000"/>
        <rFont val="whsc"/>
        <charset val="134"/>
      </rPr>
      <t>GT13580276[JK200700065]</t>
    </r>
  </si>
  <si>
    <r>
      <rPr>
        <sz val="8"/>
        <color rgb="FF000000"/>
        <rFont val="whsc"/>
        <charset val="134"/>
      </rPr>
      <t>5104211122000002</t>
    </r>
  </si>
  <si>
    <r>
      <rPr>
        <sz val="8"/>
        <color rgb="FF000000"/>
        <rFont val="whsc"/>
        <charset val="134"/>
      </rPr>
      <t>刘权明</t>
    </r>
  </si>
  <si>
    <r>
      <rPr>
        <sz val="8"/>
        <color rgb="FF000000"/>
        <rFont val="whsc"/>
        <charset val="134"/>
      </rPr>
      <t>510421197611125714</t>
    </r>
  </si>
  <si>
    <r>
      <rPr>
        <sz val="5.5"/>
        <color rgb="FF000000"/>
        <rFont val="whsc"/>
        <charset val="134"/>
      </rPr>
      <t>四川省米易县得石镇黑谷田彝族村老社房社</t>
    </r>
  </si>
  <si>
    <r>
      <rPr>
        <sz val="8"/>
        <color rgb="FF000000"/>
        <rFont val="whsc"/>
        <charset val="134"/>
      </rPr>
      <t>得石镇人民政府</t>
    </r>
  </si>
  <si>
    <r>
      <rPr>
        <sz val="8"/>
        <color rgb="FF000000"/>
        <rFont val="whsc"/>
        <charset val="134"/>
      </rPr>
      <t>得石镇黑谷田彝族</t>
    </r>
  </si>
  <si>
    <r>
      <rPr>
        <sz val="8"/>
        <color rgb="FF000000"/>
        <rFont val="whsc"/>
        <charset val="134"/>
      </rPr>
      <t>老社房社</t>
    </r>
  </si>
  <si>
    <r>
      <rPr>
        <sz val="8"/>
        <color rgb="FF000000"/>
        <rFont val="whsc"/>
        <charset val="134"/>
      </rPr>
      <t>2021-11-03</t>
    </r>
  </si>
  <si>
    <r>
      <rPr>
        <sz val="8"/>
        <color rgb="FF000000"/>
        <rFont val="whsc"/>
        <charset val="134"/>
      </rPr>
      <t>1WGFQZ4.0-65</t>
    </r>
  </si>
  <si>
    <r>
      <rPr>
        <sz val="8"/>
        <color rgb="FF000000"/>
        <rFont val="whsc"/>
        <charset val="134"/>
      </rPr>
      <t>YSJ201007072[2005104436]</t>
    </r>
  </si>
  <si>
    <r>
      <rPr>
        <sz val="7.5"/>
        <color rgb="FF000000"/>
        <rFont val="whsc"/>
        <charset val="134"/>
      </rPr>
      <t>重庆源顺进机械制造有限公司</t>
    </r>
  </si>
  <si>
    <r>
      <rPr>
        <sz val="7.5"/>
        <color rgb="FF000000"/>
        <rFont val="whsc"/>
        <charset val="134"/>
      </rPr>
      <t>盐边县陈氏农机经营部</t>
    </r>
  </si>
  <si>
    <r>
      <rPr>
        <b/>
        <sz val="14"/>
        <color rgb="FF000000"/>
        <rFont val="whsc"/>
        <charset val="134"/>
      </rPr>
      <t>合         计</t>
    </r>
  </si>
  <si>
    <r>
      <rPr>
        <sz val="10"/>
        <color rgb="FF000000"/>
        <rFont val="whsc"/>
        <charset val="134"/>
      </rPr>
      <t>29.0</t>
    </r>
  </si>
  <si>
    <r>
      <rPr>
        <sz val="10"/>
        <color rgb="FF000000"/>
        <rFont val="whsc"/>
        <charset val="134"/>
      </rPr>
      <t>0.0</t>
    </r>
  </si>
  <si>
    <r>
      <rPr>
        <sz val="10"/>
        <color rgb="FF000000"/>
        <rFont val="SansSerif"/>
        <charset val="134"/>
      </rPr>
      <t xml:space="preserve"> </t>
    </r>
  </si>
  <si>
    <r>
      <rPr>
        <b/>
        <sz val="11"/>
        <color rgb="FF000000"/>
        <rFont val="whsc"/>
        <charset val="134"/>
      </rPr>
      <t>备注：本表一式两份，县级农机购置补贴主管部门一份，县财政局一份</t>
    </r>
  </si>
  <si>
    <r>
      <rPr>
        <b/>
        <sz val="12"/>
        <color rgb="FF000000"/>
        <rFont val="whsc"/>
        <charset val="134"/>
      </rPr>
      <t xml:space="preserve">            县（市、区）级农机购置补贴主管部门签字：                                                                                                    </t>
    </r>
  </si>
  <si>
    <t>2020年度米易县（市、区、场）享受农机购置补贴的购机者信息表</t>
  </si>
  <si>
    <t>购机者</t>
  </si>
  <si>
    <t>补贴机具</t>
  </si>
  <si>
    <t>补贴资金</t>
  </si>
  <si>
    <t>所在乡（镇）</t>
  </si>
  <si>
    <t>所在村组</t>
  </si>
  <si>
    <t>购机者姓名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</si>
  <si>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</si>
  <si>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</si>
  <si>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</si>
  <si>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</si>
  <si>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</si>
  <si>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</si>
  <si>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</si>
  <si>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</si>
  <si>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</si>
  <si>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水塘</t>
  </si>
  <si>
    <t>杨伍军</t>
  </si>
  <si>
    <t>微耕机</t>
  </si>
  <si>
    <t>重庆市冠腾机械有限公司</t>
  </si>
  <si>
    <t>1WG6.2-135FC-ZC</t>
  </si>
  <si>
    <t>资阳市雁江区冠腾农业机械经营部</t>
  </si>
  <si>
    <t>4500.00</t>
  </si>
  <si>
    <t>1150.00</t>
  </si>
  <si>
    <t>2</t>
  </si>
  <si>
    <t>新村</t>
  </si>
  <si>
    <t>周宝华</t>
  </si>
  <si>
    <t>重庆揽胜机械制造有限公司</t>
  </si>
  <si>
    <t>1WG4.1-105FC-Z</t>
  </si>
  <si>
    <t>米易县玉才农机店</t>
  </si>
  <si>
    <t>4930.00</t>
  </si>
  <si>
    <t>3</t>
  </si>
  <si>
    <t>头碾村</t>
  </si>
  <si>
    <t>毕福军</t>
  </si>
  <si>
    <t>洛阳卓格哈斯机械有限公司</t>
  </si>
  <si>
    <t>1WGQ4-90M5</t>
  </si>
  <si>
    <t>3600.00</t>
  </si>
  <si>
    <t>660.00</t>
  </si>
  <si>
    <t>4</t>
  </si>
  <si>
    <t>雷窝村</t>
  </si>
  <si>
    <t>余欢欢</t>
  </si>
  <si>
    <t>4280.00</t>
  </si>
  <si>
    <t>5</t>
  </si>
  <si>
    <t>牛棚村</t>
  </si>
  <si>
    <t>陈义军</t>
  </si>
  <si>
    <t>6</t>
  </si>
  <si>
    <t>垭口村</t>
  </si>
  <si>
    <t>轮式拖拉机</t>
  </si>
  <si>
    <t>雷沃重工股份有限公司</t>
  </si>
  <si>
    <t>现:M604-H(原:M604-E)</t>
  </si>
  <si>
    <t>攀枝花市万利来农机销售有限公司</t>
  </si>
  <si>
    <t>58000.00</t>
  </si>
  <si>
    <t>16530.00</t>
  </si>
  <si>
    <t>已补</t>
  </si>
  <si>
    <t>7</t>
  </si>
  <si>
    <t>昔街村</t>
  </si>
  <si>
    <t>杨家荣</t>
  </si>
  <si>
    <t>重庆汇田机械制造有限公司</t>
  </si>
  <si>
    <t>1WG6.3-130FC-ZC</t>
  </si>
  <si>
    <t>钟德安</t>
  </si>
  <si>
    <t>5200.00</t>
  </si>
  <si>
    <t>合计</t>
  </si>
  <si>
    <r>
      <rPr>
        <b/>
        <sz val="18"/>
        <color rgb="FF000000"/>
        <rFont val="whsc"/>
        <charset val="134"/>
      </rPr>
      <t>2022年度县级补贴机具结算明细表</t>
    </r>
  </si>
  <si>
    <r>
      <rPr>
        <sz val="10"/>
        <color rgb="FF000000"/>
        <rFont val="whsc"/>
        <charset val="134"/>
      </rPr>
      <t>第五批</t>
    </r>
  </si>
  <si>
    <r>
      <rPr>
        <sz val="8"/>
        <color rgb="FF000000"/>
        <rFont val="whsc"/>
        <charset val="134"/>
      </rPr>
      <t>5104210122000043</t>
    </r>
  </si>
  <si>
    <r>
      <rPr>
        <sz val="8"/>
        <color rgb="FF000000"/>
        <rFont val="whsc"/>
        <charset val="134"/>
      </rPr>
      <t>安诗成</t>
    </r>
  </si>
  <si>
    <r>
      <rPr>
        <sz val="8"/>
        <color rgb="FF000000"/>
        <rFont val="whsc"/>
        <charset val="134"/>
      </rPr>
      <t>510421199508310056</t>
    </r>
  </si>
  <si>
    <r>
      <rPr>
        <sz val="6"/>
        <color rgb="FF000000"/>
        <rFont val="whsc"/>
        <charset val="134"/>
      </rPr>
      <t>四川省米易县攀莲镇双沟村六组20号</t>
    </r>
  </si>
  <si>
    <r>
      <rPr>
        <sz val="8"/>
        <color rgb="FF000000"/>
        <rFont val="whsc"/>
        <charset val="134"/>
      </rPr>
      <t>2022-04-15</t>
    </r>
  </si>
  <si>
    <r>
      <rPr>
        <sz val="8"/>
        <color rgb="FF000000"/>
        <rFont val="whsc"/>
        <charset val="134"/>
      </rPr>
      <t>KT180X2021120155YN[]</t>
    </r>
  </si>
  <si>
    <r>
      <rPr>
        <sz val="8"/>
        <color rgb="FF000000"/>
        <rFont val="whsc"/>
        <charset val="134"/>
      </rPr>
      <t>5104210122000042</t>
    </r>
  </si>
  <si>
    <r>
      <rPr>
        <sz val="6"/>
        <color rgb="FF000000"/>
        <rFont val="whsc"/>
        <charset val="134"/>
      </rPr>
      <t>四川省米易县掌蓬镇双沟村六组20号</t>
    </r>
  </si>
  <si>
    <r>
      <rPr>
        <sz val="8"/>
        <color rgb="FF000000"/>
        <rFont val="whsc"/>
        <charset val="134"/>
      </rPr>
      <t>六组</t>
    </r>
  </si>
  <si>
    <r>
      <rPr>
        <sz val="8"/>
        <color rgb="FF000000"/>
        <rFont val="whsc"/>
        <charset val="134"/>
      </rPr>
      <t>T704-C</t>
    </r>
  </si>
  <si>
    <r>
      <rPr>
        <sz val="7.5"/>
        <color rgb="FF000000"/>
        <rFont val="whsc"/>
        <charset val="134"/>
      </rPr>
      <t>1D221TEZ8N3037054[AK321010993]</t>
    </r>
  </si>
  <si>
    <r>
      <rPr>
        <sz val="8"/>
        <color rgb="FF000000"/>
        <rFont val="whsc"/>
        <charset val="134"/>
      </rPr>
      <t>山东悍沃农业装备有限公司</t>
    </r>
  </si>
  <si>
    <r>
      <rPr>
        <sz val="8"/>
        <color rgb="FF000000"/>
        <rFont val="whsc"/>
        <charset val="134"/>
      </rPr>
      <t>5104210122000041</t>
    </r>
  </si>
  <si>
    <r>
      <rPr>
        <sz val="8"/>
        <color rgb="FF000000"/>
        <rFont val="whsc"/>
        <charset val="134"/>
      </rPr>
      <t>杨菲</t>
    </r>
  </si>
  <si>
    <r>
      <rPr>
        <sz val="8"/>
        <color rgb="FF000000"/>
        <rFont val="whsc"/>
        <charset val="134"/>
      </rPr>
      <t>510421199302020029</t>
    </r>
  </si>
  <si>
    <r>
      <rPr>
        <sz val="6"/>
        <color rgb="FF000000"/>
        <rFont val="whsc"/>
        <charset val="134"/>
      </rPr>
      <t>四川省米易县攀莲镇水塘村9组51号</t>
    </r>
  </si>
  <si>
    <r>
      <rPr>
        <sz val="8"/>
        <color rgb="FF000000"/>
        <rFont val="whsc"/>
        <charset val="134"/>
      </rPr>
      <t>2022-05-11</t>
    </r>
  </si>
  <si>
    <r>
      <rPr>
        <sz val="7.5"/>
        <color rgb="FF000000"/>
        <rFont val="whsc"/>
        <charset val="134"/>
      </rPr>
      <t>1D221TEZ6M3125261[AK321015137]</t>
    </r>
  </si>
  <si>
    <r>
      <rPr>
        <sz val="8"/>
        <color rgb="FF000000"/>
        <rFont val="whsc"/>
        <charset val="134"/>
      </rPr>
      <t>5104210122000040</t>
    </r>
  </si>
  <si>
    <r>
      <rPr>
        <sz val="6"/>
        <color rgb="FF000000"/>
        <rFont val="whsc"/>
        <charset val="134"/>
      </rPr>
      <t>四川省米易县攀莲镇水塘村9组</t>
    </r>
  </si>
  <si>
    <r>
      <rPr>
        <sz val="8"/>
        <color rgb="FF000000"/>
        <rFont val="whsc"/>
        <charset val="134"/>
      </rPr>
      <t>2022-03-23</t>
    </r>
  </si>
  <si>
    <r>
      <rPr>
        <sz val="8"/>
        <color rgb="FF000000"/>
        <rFont val="whsc"/>
        <charset val="134"/>
      </rPr>
      <t>KT180X2021090128YN[]</t>
    </r>
  </si>
  <si>
    <r>
      <rPr>
        <sz val="8"/>
        <color rgb="FF000000"/>
        <rFont val="whsc"/>
        <charset val="134"/>
      </rPr>
      <t>5104210122000038</t>
    </r>
  </si>
  <si>
    <r>
      <rPr>
        <sz val="8"/>
        <color rgb="FF000000"/>
        <rFont val="whsc"/>
        <charset val="134"/>
      </rPr>
      <t>姚金运</t>
    </r>
  </si>
  <si>
    <r>
      <rPr>
        <sz val="8"/>
        <color rgb="FF000000"/>
        <rFont val="whsc"/>
        <charset val="134"/>
      </rPr>
      <t>510421198106024319</t>
    </r>
  </si>
  <si>
    <r>
      <rPr>
        <sz val="6"/>
        <color rgb="FF000000"/>
        <rFont val="whsc"/>
        <charset val="134"/>
      </rPr>
      <t>四川省米易县攀莲镇双沟村三组82号</t>
    </r>
  </si>
  <si>
    <r>
      <rPr>
        <sz val="8"/>
        <color rgb="FF000000"/>
        <rFont val="whsc"/>
        <charset val="134"/>
      </rPr>
      <t>2022-04-07</t>
    </r>
  </si>
  <si>
    <r>
      <rPr>
        <sz val="8"/>
        <color rgb="FF000000"/>
        <rFont val="whsc"/>
        <charset val="134"/>
      </rPr>
      <t>微型耕耘机</t>
    </r>
  </si>
  <si>
    <r>
      <rPr>
        <sz val="8"/>
        <color rgb="FF000000"/>
        <rFont val="whsc"/>
        <charset val="134"/>
      </rPr>
      <t>GT13591209[JK211005314]</t>
    </r>
  </si>
  <si>
    <r>
      <rPr>
        <sz val="8"/>
        <color rgb="FF000000"/>
        <rFont val="whsc"/>
        <charset val="134"/>
      </rPr>
      <t>5104210122000037</t>
    </r>
  </si>
  <si>
    <r>
      <rPr>
        <sz val="8"/>
        <color rgb="FF000000"/>
        <rFont val="whsc"/>
        <charset val="134"/>
      </rPr>
      <t>宋成兵</t>
    </r>
  </si>
  <si>
    <r>
      <rPr>
        <sz val="8"/>
        <color rgb="FF000000"/>
        <rFont val="whsc"/>
        <charset val="134"/>
      </rPr>
      <t>510421197105040830</t>
    </r>
  </si>
  <si>
    <r>
      <rPr>
        <sz val="6"/>
        <color rgb="FF000000"/>
        <rFont val="whsc"/>
        <charset val="134"/>
      </rPr>
      <t>四川省米易县攀莲镇青皮村三组99号</t>
    </r>
  </si>
  <si>
    <r>
      <rPr>
        <sz val="8"/>
        <color rgb="FF000000"/>
        <rFont val="whsc"/>
        <charset val="134"/>
      </rPr>
      <t>2022-05-05</t>
    </r>
  </si>
  <si>
    <r>
      <rPr>
        <sz val="7.5"/>
        <color rgb="FF000000"/>
        <rFont val="whsc"/>
        <charset val="134"/>
      </rPr>
      <t>HHL4.1FC2070[G3K2202037893]</t>
    </r>
  </si>
  <si>
    <r>
      <rPr>
        <sz val="8"/>
        <color rgb="FF000000"/>
        <rFont val="whsc"/>
        <charset val="134"/>
      </rPr>
      <t>5104210122000036</t>
    </r>
  </si>
  <si>
    <r>
      <rPr>
        <sz val="8"/>
        <color rgb="FF000000"/>
        <rFont val="whsc"/>
        <charset val="134"/>
      </rPr>
      <t>徐太平</t>
    </r>
  </si>
  <si>
    <r>
      <rPr>
        <sz val="8"/>
        <color rgb="FF000000"/>
        <rFont val="whsc"/>
        <charset val="134"/>
      </rPr>
      <t>511113197610160731</t>
    </r>
  </si>
  <si>
    <r>
      <rPr>
        <sz val="6"/>
        <color rgb="FF000000"/>
        <rFont val="whsc"/>
        <charset val="134"/>
      </rPr>
      <t>四川省米易县攀莲镇青皮村一组43号</t>
    </r>
  </si>
  <si>
    <r>
      <rPr>
        <sz val="8"/>
        <color rgb="FF000000"/>
        <rFont val="whsc"/>
        <charset val="134"/>
      </rPr>
      <t>2021-08-20</t>
    </r>
  </si>
  <si>
    <r>
      <rPr>
        <sz val="8"/>
        <color rgb="FF000000"/>
        <rFont val="whsc"/>
        <charset val="134"/>
      </rPr>
      <t>秸秆粉碎还田机</t>
    </r>
  </si>
  <si>
    <r>
      <rPr>
        <sz val="8"/>
        <color rgb="FF000000"/>
        <rFont val="whsc"/>
        <charset val="134"/>
      </rPr>
      <t>1JQ-150</t>
    </r>
  </si>
  <si>
    <r>
      <rPr>
        <sz val="8"/>
        <color rgb="FF000000"/>
        <rFont val="whsc"/>
        <charset val="134"/>
      </rPr>
      <t>SH150H2108003SSC[]</t>
    </r>
  </si>
  <si>
    <r>
      <rPr>
        <sz val="8"/>
        <color rgb="FF000000"/>
        <rFont val="whsc"/>
        <charset val="134"/>
      </rPr>
      <t>5104210222000093</t>
    </r>
  </si>
  <si>
    <r>
      <rPr>
        <sz val="8"/>
        <color rgb="FF000000"/>
        <rFont val="whsc"/>
        <charset val="134"/>
      </rPr>
      <t>伍仁付</t>
    </r>
  </si>
  <si>
    <r>
      <rPr>
        <sz val="8"/>
        <color rgb="FF000000"/>
        <rFont val="whsc"/>
        <charset val="134"/>
      </rPr>
      <t>51042119720330051X</t>
    </r>
  </si>
  <si>
    <r>
      <rPr>
        <sz val="5.5"/>
        <color rgb="FF000000"/>
        <rFont val="whsc"/>
        <charset val="134"/>
      </rPr>
      <t>四川省米易县丙谷镇莫佬海移民新村一社62号</t>
    </r>
  </si>
  <si>
    <r>
      <rPr>
        <sz val="8"/>
        <color rgb="FF000000"/>
        <rFont val="whsc"/>
        <charset val="134"/>
      </rPr>
      <t>雷窝社区村民委员</t>
    </r>
  </si>
  <si>
    <r>
      <rPr>
        <sz val="8"/>
        <color rgb="FF000000"/>
        <rFont val="whsc"/>
        <charset val="134"/>
      </rPr>
      <t>2021-10-13</t>
    </r>
  </si>
  <si>
    <r>
      <rPr>
        <sz val="8"/>
        <color rgb="FF000000"/>
        <rFont val="whsc"/>
        <charset val="134"/>
      </rPr>
      <t>犁</t>
    </r>
  </si>
  <si>
    <r>
      <rPr>
        <sz val="8"/>
        <color rgb="FF000000"/>
        <rFont val="whsc"/>
        <charset val="134"/>
      </rPr>
      <t>1LF-427</t>
    </r>
  </si>
  <si>
    <r>
      <rPr>
        <sz val="8"/>
        <color rgb="FF000000"/>
        <rFont val="whsc"/>
        <charset val="134"/>
      </rPr>
      <t>JNK4272107412[]</t>
    </r>
  </si>
  <si>
    <r>
      <rPr>
        <sz val="8"/>
        <color rgb="FF000000"/>
        <rFont val="whsc"/>
        <charset val="134"/>
      </rPr>
      <t>河北冀农农机具有限公司</t>
    </r>
  </si>
  <si>
    <r>
      <rPr>
        <sz val="7.5"/>
        <color rgb="FF000000"/>
        <rFont val="whsc"/>
        <charset val="134"/>
      </rPr>
      <t>什邡市屹鑫农机有限公司</t>
    </r>
  </si>
  <si>
    <r>
      <rPr>
        <sz val="8"/>
        <color rgb="FF000000"/>
        <rFont val="whsc"/>
        <charset val="134"/>
      </rPr>
      <t>5104210222000092</t>
    </r>
  </si>
  <si>
    <r>
      <rPr>
        <sz val="8"/>
        <color rgb="FF000000"/>
        <rFont val="whsc"/>
        <charset val="134"/>
      </rPr>
      <t>王庆林</t>
    </r>
  </si>
  <si>
    <r>
      <rPr>
        <sz val="8"/>
        <color rgb="FF000000"/>
        <rFont val="whsc"/>
        <charset val="134"/>
      </rPr>
      <t>510421198510250510</t>
    </r>
  </si>
  <si>
    <r>
      <rPr>
        <sz val="6"/>
        <color rgb="FF000000"/>
        <rFont val="whsc"/>
        <charset val="134"/>
      </rPr>
      <t>四川省米易县丙谷镇沙沟村10组6号</t>
    </r>
  </si>
  <si>
    <r>
      <rPr>
        <sz val="8"/>
        <color rgb="FF000000"/>
        <rFont val="whsc"/>
        <charset val="134"/>
      </rPr>
      <t>10组</t>
    </r>
  </si>
  <si>
    <r>
      <rPr>
        <sz val="8"/>
        <color rgb="FF000000"/>
        <rFont val="whsc"/>
        <charset val="134"/>
      </rPr>
      <t>2022-04-01</t>
    </r>
  </si>
  <si>
    <r>
      <rPr>
        <sz val="8"/>
        <color rgb="FF000000"/>
        <rFont val="whsc"/>
        <charset val="134"/>
      </rPr>
      <t>KT150X2021120030YN[]</t>
    </r>
  </si>
  <si>
    <r>
      <rPr>
        <sz val="8"/>
        <color rgb="FF000000"/>
        <rFont val="whsc"/>
        <charset val="134"/>
      </rPr>
      <t>5104210222000091</t>
    </r>
  </si>
  <si>
    <r>
      <rPr>
        <sz val="7.5"/>
        <color rgb="FF000000"/>
        <rFont val="whsc"/>
        <charset val="134"/>
      </rPr>
      <t>米易磨槽田正泓种植专业合作社</t>
    </r>
  </si>
  <si>
    <r>
      <rPr>
        <sz val="8"/>
        <color rgb="FF000000"/>
        <rFont val="whsc"/>
        <charset val="134"/>
      </rPr>
      <t>93510421MA623NJL1N</t>
    </r>
  </si>
  <si>
    <r>
      <rPr>
        <sz val="6"/>
        <color rgb="FF000000"/>
        <rFont val="whsc"/>
        <charset val="134"/>
      </rPr>
      <t>米易县丙谷镇芭蕉箐村十一社21号</t>
    </r>
  </si>
  <si>
    <r>
      <rPr>
        <sz val="8"/>
        <color rgb="FF000000"/>
        <rFont val="whsc"/>
        <charset val="134"/>
      </rPr>
      <t>芭蕉箐村村民委员</t>
    </r>
  </si>
  <si>
    <r>
      <rPr>
        <sz val="8"/>
        <color rgb="FF000000"/>
        <rFont val="whsc"/>
        <charset val="134"/>
      </rPr>
      <t>2022-05-19</t>
    </r>
  </si>
  <si>
    <r>
      <rPr>
        <sz val="8"/>
        <color rgb="FF000000"/>
        <rFont val="whsc"/>
        <charset val="134"/>
      </rPr>
      <t>1GQN-230G</t>
    </r>
  </si>
  <si>
    <r>
      <rPr>
        <sz val="8"/>
        <color rgb="FF000000"/>
        <rFont val="whsc"/>
        <charset val="134"/>
      </rPr>
      <t>92104584[]</t>
    </r>
  </si>
  <si>
    <r>
      <rPr>
        <sz val="8"/>
        <color rgb="FF000000"/>
        <rFont val="whsc"/>
        <charset val="134"/>
      </rPr>
      <t>中国一拖集团有限公司</t>
    </r>
  </si>
  <si>
    <r>
      <rPr>
        <sz val="7.5"/>
        <color rgb="FF000000"/>
        <rFont val="whsc"/>
        <charset val="134"/>
      </rPr>
      <t>凉山州泰丰农机服务有限公司</t>
    </r>
  </si>
  <si>
    <r>
      <rPr>
        <sz val="8"/>
        <color rgb="FF000000"/>
        <rFont val="whsc"/>
        <charset val="134"/>
      </rPr>
      <t>5104210222000090</t>
    </r>
  </si>
  <si>
    <r>
      <rPr>
        <sz val="8"/>
        <color rgb="FF000000"/>
        <rFont val="whsc"/>
        <charset val="134"/>
      </rPr>
      <t>张汝俊</t>
    </r>
  </si>
  <si>
    <r>
      <rPr>
        <sz val="8"/>
        <color rgb="FF000000"/>
        <rFont val="whsc"/>
        <charset val="134"/>
      </rPr>
      <t>510421197912050517</t>
    </r>
  </si>
  <si>
    <r>
      <rPr>
        <sz val="6"/>
        <color rgb="FF000000"/>
        <rFont val="whsc"/>
        <charset val="134"/>
      </rPr>
      <t>四川省米易县丙谷镇橄榄河村一社4号</t>
    </r>
  </si>
  <si>
    <r>
      <rPr>
        <sz val="8"/>
        <color rgb="FF000000"/>
        <rFont val="whsc"/>
        <charset val="134"/>
      </rPr>
      <t>橄榄河村村民委员</t>
    </r>
  </si>
  <si>
    <r>
      <rPr>
        <sz val="8"/>
        <color rgb="FF000000"/>
        <rFont val="whsc"/>
        <charset val="134"/>
      </rPr>
      <t>1组</t>
    </r>
  </si>
  <si>
    <r>
      <rPr>
        <sz val="8"/>
        <color rgb="FF000000"/>
        <rFont val="whsc"/>
        <charset val="134"/>
      </rPr>
      <t>2022-04-06</t>
    </r>
  </si>
  <si>
    <r>
      <rPr>
        <sz val="8"/>
        <color rgb="FF000000"/>
        <rFont val="whsc"/>
        <charset val="134"/>
      </rPr>
      <t>1GQN-160Z</t>
    </r>
  </si>
  <si>
    <r>
      <rPr>
        <sz val="8"/>
        <color rgb="FF000000"/>
        <rFont val="whsc"/>
        <charset val="134"/>
      </rPr>
      <t>SH160X21ZK101512[]</t>
    </r>
  </si>
  <si>
    <r>
      <rPr>
        <sz val="8"/>
        <color rgb="FF000000"/>
        <rFont val="whsc"/>
        <charset val="134"/>
      </rPr>
      <t>5104210222000089</t>
    </r>
  </si>
  <si>
    <r>
      <rPr>
        <sz val="8"/>
        <color rgb="FF000000"/>
        <rFont val="whsc"/>
        <charset val="134"/>
      </rPr>
      <t>左自友</t>
    </r>
  </si>
  <si>
    <r>
      <rPr>
        <sz val="8"/>
        <color rgb="FF000000"/>
        <rFont val="whsc"/>
        <charset val="134"/>
      </rPr>
      <t>510421197110140510</t>
    </r>
  </si>
  <si>
    <r>
      <rPr>
        <sz val="6"/>
        <color rgb="FF000000"/>
        <rFont val="whsc"/>
        <charset val="134"/>
      </rPr>
      <t>四川省米易县丙谷镇沙沟村上沙沟社59号</t>
    </r>
  </si>
  <si>
    <r>
      <rPr>
        <sz val="8"/>
        <color rgb="FF000000"/>
        <rFont val="whsc"/>
        <charset val="134"/>
      </rPr>
      <t>上沙沟社</t>
    </r>
  </si>
  <si>
    <r>
      <rPr>
        <sz val="8"/>
        <color rgb="FF000000"/>
        <rFont val="whsc"/>
        <charset val="134"/>
      </rPr>
      <t>2022-01-21</t>
    </r>
  </si>
  <si>
    <r>
      <rPr>
        <sz val="8"/>
        <color rgb="FF000000"/>
        <rFont val="whsc"/>
        <charset val="134"/>
      </rPr>
      <t>42138087[Y211000196]</t>
    </r>
  </si>
  <si>
    <r>
      <rPr>
        <sz val="8"/>
        <color rgb="FF000000"/>
        <rFont val="whsc"/>
        <charset val="134"/>
      </rPr>
      <t>5104210222000088</t>
    </r>
  </si>
  <si>
    <r>
      <rPr>
        <sz val="8"/>
        <color rgb="FF000000"/>
        <rFont val="whsc"/>
        <charset val="134"/>
      </rPr>
      <t>王廷彬</t>
    </r>
  </si>
  <si>
    <r>
      <rPr>
        <sz val="8"/>
        <color rgb="FF000000"/>
        <rFont val="whsc"/>
        <charset val="134"/>
      </rPr>
      <t>510421197412252913</t>
    </r>
  </si>
  <si>
    <r>
      <rPr>
        <sz val="6"/>
        <color rgb="FF000000"/>
        <rFont val="whsc"/>
        <charset val="134"/>
      </rPr>
      <t>四川省米易县丙谷镇雷窝村一社27号</t>
    </r>
  </si>
  <si>
    <r>
      <rPr>
        <sz val="8"/>
        <color rgb="FF000000"/>
        <rFont val="whsc"/>
        <charset val="134"/>
      </rPr>
      <t>一社</t>
    </r>
  </si>
  <si>
    <r>
      <rPr>
        <sz val="8"/>
        <color rgb="FF000000"/>
        <rFont val="whsc"/>
        <charset val="134"/>
      </rPr>
      <t>2022-04-29</t>
    </r>
  </si>
  <si>
    <r>
      <rPr>
        <sz val="7.5"/>
        <color rgb="FF000000"/>
        <rFont val="whsc"/>
        <charset val="134"/>
      </rPr>
      <t>1D221TEZ0N3047271[AK322005991]</t>
    </r>
  </si>
  <si>
    <r>
      <rPr>
        <sz val="8"/>
        <color rgb="FF000000"/>
        <rFont val="whsc"/>
        <charset val="134"/>
      </rPr>
      <t>5104210222000087</t>
    </r>
  </si>
  <si>
    <r>
      <rPr>
        <sz val="8"/>
        <color rgb="FF000000"/>
        <rFont val="whsc"/>
        <charset val="134"/>
      </rPr>
      <t>赫廷忠</t>
    </r>
  </si>
  <si>
    <r>
      <rPr>
        <sz val="8"/>
        <color rgb="FF000000"/>
        <rFont val="whsc"/>
        <charset val="134"/>
      </rPr>
      <t>510421197409102711</t>
    </r>
  </si>
  <si>
    <r>
      <rPr>
        <sz val="6"/>
        <color rgb="FF000000"/>
        <rFont val="whsc"/>
        <charset val="134"/>
      </rPr>
      <t>四川省米易县丙谷镇牛棚村坪子田社3号</t>
    </r>
  </si>
  <si>
    <r>
      <rPr>
        <sz val="8"/>
        <color rgb="FF000000"/>
        <rFont val="whsc"/>
        <charset val="134"/>
      </rPr>
      <t>牛棚村村民委员会</t>
    </r>
  </si>
  <si>
    <r>
      <rPr>
        <sz val="8"/>
        <color rgb="FF000000"/>
        <rFont val="whsc"/>
        <charset val="134"/>
      </rPr>
      <t>2022-05-13</t>
    </r>
  </si>
  <si>
    <r>
      <rPr>
        <sz val="7.5"/>
        <color rgb="FF000000"/>
        <rFont val="whsc"/>
        <charset val="134"/>
      </rPr>
      <t>HHL4.1FC2073[G3K2202037922]</t>
    </r>
  </si>
  <si>
    <r>
      <rPr>
        <sz val="8"/>
        <color rgb="FF000000"/>
        <rFont val="whsc"/>
        <charset val="134"/>
      </rPr>
      <t>5104210222000086</t>
    </r>
  </si>
  <si>
    <r>
      <rPr>
        <sz val="8"/>
        <color rgb="FF000000"/>
        <rFont val="whsc"/>
        <charset val="134"/>
      </rPr>
      <t>2022-03-01</t>
    </r>
  </si>
  <si>
    <r>
      <rPr>
        <sz val="8"/>
        <color rgb="FF000000"/>
        <rFont val="whsc"/>
        <charset val="134"/>
      </rPr>
      <t>HF21514995[]</t>
    </r>
  </si>
  <si>
    <r>
      <rPr>
        <sz val="8"/>
        <color rgb="FF000000"/>
        <rFont val="whsc"/>
        <charset val="134"/>
      </rPr>
      <t>5104210222000085</t>
    </r>
  </si>
  <si>
    <r>
      <rPr>
        <sz val="8"/>
        <color rgb="FF000000"/>
        <rFont val="whsc"/>
        <charset val="134"/>
      </rPr>
      <t>一组</t>
    </r>
  </si>
  <si>
    <r>
      <rPr>
        <sz val="8"/>
        <color rgb="FF000000"/>
        <rFont val="whsc"/>
        <charset val="134"/>
      </rPr>
      <t>2022-04-04</t>
    </r>
  </si>
  <si>
    <r>
      <rPr>
        <sz val="8"/>
        <color rgb="FF000000"/>
        <rFont val="whsc"/>
        <charset val="134"/>
      </rPr>
      <t>Z220320287[Q211294457B]</t>
    </r>
  </si>
  <si>
    <r>
      <rPr>
        <sz val="8"/>
        <color rgb="FF000000"/>
        <rFont val="whsc"/>
        <charset val="134"/>
      </rPr>
      <t>5104210222000084</t>
    </r>
  </si>
  <si>
    <r>
      <rPr>
        <sz val="8"/>
        <color rgb="FF000000"/>
        <rFont val="whsc"/>
        <charset val="134"/>
      </rPr>
      <t>张青龙</t>
    </r>
  </si>
  <si>
    <r>
      <rPr>
        <sz val="8"/>
        <color rgb="FF000000"/>
        <rFont val="whsc"/>
        <charset val="134"/>
      </rPr>
      <t>510421199310280517</t>
    </r>
  </si>
  <si>
    <r>
      <rPr>
        <sz val="6"/>
        <color rgb="FF000000"/>
        <rFont val="whsc"/>
        <charset val="134"/>
      </rPr>
      <t>四川省米易县丙谷镇沙沟村上沙沟社51号</t>
    </r>
  </si>
  <si>
    <r>
      <rPr>
        <sz val="8"/>
        <color rgb="FF000000"/>
        <rFont val="whsc"/>
        <charset val="134"/>
      </rPr>
      <t>2022-04-19</t>
    </r>
  </si>
  <si>
    <r>
      <rPr>
        <sz val="8"/>
        <color rgb="FF000000"/>
        <rFont val="whsc"/>
        <charset val="134"/>
      </rPr>
      <t>悍沃504B</t>
    </r>
  </si>
  <si>
    <r>
      <rPr>
        <sz val="7.5"/>
        <color rgb="FF000000"/>
        <rFont val="whsc"/>
        <charset val="134"/>
      </rPr>
      <t>09R21TYJ0N3036976[CPU22000041]</t>
    </r>
  </si>
  <si>
    <r>
      <rPr>
        <sz val="8"/>
        <color rgb="FF000000"/>
        <rFont val="whsc"/>
        <charset val="134"/>
      </rPr>
      <t>5104210222000083</t>
    </r>
  </si>
  <si>
    <r>
      <rPr>
        <sz val="8"/>
        <color rgb="FF000000"/>
        <rFont val="whsc"/>
        <charset val="134"/>
      </rPr>
      <t>刘从利</t>
    </r>
  </si>
  <si>
    <r>
      <rPr>
        <sz val="8"/>
        <color rgb="FF000000"/>
        <rFont val="whsc"/>
        <charset val="134"/>
      </rPr>
      <t>510421197010230519</t>
    </r>
  </si>
  <si>
    <r>
      <rPr>
        <sz val="6"/>
        <color rgb="FF000000"/>
        <rFont val="whsc"/>
        <charset val="134"/>
      </rPr>
      <t>四川省米易县丙谷镇沙沟村一社30号</t>
    </r>
  </si>
  <si>
    <r>
      <rPr>
        <sz val="8"/>
        <color rgb="FF000000"/>
        <rFont val="whsc"/>
        <charset val="134"/>
      </rPr>
      <t>2022-05-12</t>
    </r>
  </si>
  <si>
    <r>
      <rPr>
        <sz val="7.5"/>
        <color rgb="FF000000"/>
        <rFont val="whsc"/>
        <charset val="134"/>
      </rPr>
      <t>HHL4.1FC2083[G3K2202038315]</t>
    </r>
  </si>
  <si>
    <r>
      <rPr>
        <sz val="8"/>
        <color rgb="FF000000"/>
        <rFont val="whsc"/>
        <charset val="134"/>
      </rPr>
      <t>5104210222000082</t>
    </r>
  </si>
  <si>
    <r>
      <rPr>
        <sz val="8"/>
        <color rgb="FF000000"/>
        <rFont val="whsc"/>
        <charset val="134"/>
      </rPr>
      <t>张登安</t>
    </r>
  </si>
  <si>
    <r>
      <rPr>
        <sz val="8"/>
        <color rgb="FF000000"/>
        <rFont val="whsc"/>
        <charset val="134"/>
      </rPr>
      <t>510421197308300559</t>
    </r>
  </si>
  <si>
    <r>
      <rPr>
        <sz val="6"/>
        <color rgb="FF000000"/>
        <rFont val="whsc"/>
        <charset val="134"/>
      </rPr>
      <t>四川省米易县丙谷镇沙沟村老丙谷社16号</t>
    </r>
  </si>
  <si>
    <r>
      <rPr>
        <sz val="8"/>
        <color rgb="FF000000"/>
        <rFont val="whsc"/>
        <charset val="134"/>
      </rPr>
      <t>2022-05-03</t>
    </r>
  </si>
  <si>
    <r>
      <rPr>
        <sz val="7.5"/>
        <color rgb="FF000000"/>
        <rFont val="whsc"/>
        <charset val="134"/>
      </rPr>
      <t>HHL4.1FC2079[G3K2202037921]</t>
    </r>
  </si>
  <si>
    <r>
      <rPr>
        <sz val="8"/>
        <color rgb="FF000000"/>
        <rFont val="whsc"/>
        <charset val="134"/>
      </rPr>
      <t>5104210222000081</t>
    </r>
  </si>
  <si>
    <r>
      <rPr>
        <sz val="8"/>
        <color rgb="FF000000"/>
        <rFont val="whsc"/>
        <charset val="134"/>
      </rPr>
      <t>刘从安</t>
    </r>
  </si>
  <si>
    <r>
      <rPr>
        <sz val="8"/>
        <color rgb="FF000000"/>
        <rFont val="whsc"/>
        <charset val="134"/>
      </rPr>
      <t>51042119721007053X</t>
    </r>
  </si>
  <si>
    <r>
      <rPr>
        <sz val="6"/>
        <color rgb="FF000000"/>
        <rFont val="whsc"/>
        <charset val="134"/>
      </rPr>
      <t>四川省米易县丙谷镇雷窝村二社2号</t>
    </r>
  </si>
  <si>
    <r>
      <rPr>
        <sz val="8"/>
        <color rgb="FF000000"/>
        <rFont val="whsc"/>
        <charset val="134"/>
      </rPr>
      <t>2022-04-22</t>
    </r>
  </si>
  <si>
    <r>
      <rPr>
        <sz val="8"/>
        <color rgb="FF000000"/>
        <rFont val="whsc"/>
        <charset val="134"/>
      </rPr>
      <t>SH180X22KJ030802[]</t>
    </r>
  </si>
  <si>
    <r>
      <rPr>
        <sz val="8"/>
        <color rgb="FF000000"/>
        <rFont val="whsc"/>
        <charset val="134"/>
      </rPr>
      <t>5104210222000080</t>
    </r>
  </si>
  <si>
    <r>
      <rPr>
        <sz val="8"/>
        <color rgb="FF000000"/>
        <rFont val="whsc"/>
        <charset val="134"/>
      </rPr>
      <t>M704-2H</t>
    </r>
  </si>
  <si>
    <r>
      <rPr>
        <sz val="7.5"/>
        <color rgb="FF000000"/>
        <rFont val="whsc"/>
        <charset val="134"/>
      </rPr>
      <t>63321THBXM3501261[Q210241732B]</t>
    </r>
  </si>
  <si>
    <r>
      <rPr>
        <sz val="8"/>
        <color rgb="FF000000"/>
        <rFont val="whsc"/>
        <charset val="134"/>
      </rPr>
      <t>潍柴雷沃重工股份有限公司</t>
    </r>
  </si>
  <si>
    <r>
      <rPr>
        <sz val="8"/>
        <color rgb="FF000000"/>
        <rFont val="whsc"/>
        <charset val="134"/>
      </rPr>
      <t>5104210222000079</t>
    </r>
  </si>
  <si>
    <r>
      <rPr>
        <sz val="8"/>
        <color rgb="FF000000"/>
        <rFont val="whsc"/>
        <charset val="134"/>
      </rPr>
      <t>邹国祥</t>
    </r>
  </si>
  <si>
    <r>
      <rPr>
        <sz val="8"/>
        <color rgb="FF000000"/>
        <rFont val="whsc"/>
        <charset val="134"/>
      </rPr>
      <t>510421197409022711</t>
    </r>
  </si>
  <si>
    <r>
      <rPr>
        <sz val="6"/>
        <color rgb="FF000000"/>
        <rFont val="whsc"/>
        <charset val="134"/>
      </rPr>
      <t>四川省米易县丙谷镇新村苏家湾社23号</t>
    </r>
  </si>
  <si>
    <r>
      <rPr>
        <sz val="8"/>
        <color rgb="FF000000"/>
        <rFont val="whsc"/>
        <charset val="134"/>
      </rPr>
      <t>2022-03-22</t>
    </r>
  </si>
  <si>
    <r>
      <rPr>
        <sz val="7.5"/>
        <color rgb="FF000000"/>
        <rFont val="whsc"/>
        <charset val="134"/>
      </rPr>
      <t>HHL4.1FC2063[G3K2201036698]</t>
    </r>
  </si>
  <si>
    <r>
      <rPr>
        <sz val="8"/>
        <color rgb="FF000000"/>
        <rFont val="whsc"/>
        <charset val="134"/>
      </rPr>
      <t>5104210222000078</t>
    </r>
  </si>
  <si>
    <r>
      <rPr>
        <sz val="8"/>
        <color rgb="FF000000"/>
        <rFont val="whsc"/>
        <charset val="134"/>
      </rPr>
      <t>冯代康</t>
    </r>
  </si>
  <si>
    <r>
      <rPr>
        <sz val="8"/>
        <color rgb="FF000000"/>
        <rFont val="whsc"/>
        <charset val="134"/>
      </rPr>
      <t>510421197101070514</t>
    </r>
  </si>
  <si>
    <r>
      <rPr>
        <sz val="6"/>
        <color rgb="FF000000"/>
        <rFont val="whsc"/>
        <charset val="134"/>
      </rPr>
      <t>四川省米易县丙谷镇雷窝村二社9号</t>
    </r>
  </si>
  <si>
    <r>
      <rPr>
        <sz val="8"/>
        <color rgb="FF000000"/>
        <rFont val="whsc"/>
        <charset val="134"/>
      </rPr>
      <t>2022-03-28</t>
    </r>
  </si>
  <si>
    <r>
      <rPr>
        <sz val="7.5"/>
        <color rgb="FF000000"/>
        <rFont val="whsc"/>
        <charset val="134"/>
      </rPr>
      <t>1D221TEZ4N3036421[AK322000268]</t>
    </r>
  </si>
  <si>
    <r>
      <rPr>
        <sz val="8"/>
        <color rgb="FF000000"/>
        <rFont val="whsc"/>
        <charset val="134"/>
      </rPr>
      <t>5104210222000077</t>
    </r>
  </si>
  <si>
    <r>
      <rPr>
        <sz val="8"/>
        <color rgb="FF000000"/>
        <rFont val="whsc"/>
        <charset val="134"/>
      </rPr>
      <t>黎文刚</t>
    </r>
  </si>
  <si>
    <r>
      <rPr>
        <sz val="8"/>
        <color rgb="FF000000"/>
        <rFont val="whsc"/>
        <charset val="134"/>
      </rPr>
      <t>510421196605082733</t>
    </r>
  </si>
  <si>
    <r>
      <rPr>
        <sz val="6"/>
        <color rgb="FF000000"/>
        <rFont val="whsc"/>
        <charset val="134"/>
      </rPr>
      <t>四川省米易县丙谷镇新村十七社15号</t>
    </r>
  </si>
  <si>
    <r>
      <rPr>
        <sz val="7.5"/>
        <color rgb="FF000000"/>
        <rFont val="whsc"/>
        <charset val="134"/>
      </rPr>
      <t>HHL4.1FC1680[G3K2102021695]</t>
    </r>
  </si>
  <si>
    <r>
      <rPr>
        <sz val="8"/>
        <color rgb="FF000000"/>
        <rFont val="whsc"/>
        <charset val="134"/>
      </rPr>
      <t>5104210222000076</t>
    </r>
  </si>
  <si>
    <r>
      <rPr>
        <sz val="8"/>
        <color rgb="FF000000"/>
        <rFont val="whsc"/>
        <charset val="134"/>
      </rPr>
      <t>余银宵</t>
    </r>
  </si>
  <si>
    <r>
      <rPr>
        <sz val="8"/>
        <color rgb="FF000000"/>
        <rFont val="whsc"/>
        <charset val="134"/>
      </rPr>
      <t>510421198911230510</t>
    </r>
  </si>
  <si>
    <r>
      <rPr>
        <sz val="5.5"/>
        <color rgb="FF000000"/>
        <rFont val="whsc"/>
        <charset val="134"/>
      </rPr>
      <t>四川省米易县丙谷镇莫佬海移民新村三社4号</t>
    </r>
  </si>
  <si>
    <r>
      <rPr>
        <sz val="8"/>
        <color rgb="FF000000"/>
        <rFont val="whsc"/>
        <charset val="134"/>
      </rPr>
      <t>13社</t>
    </r>
  </si>
  <si>
    <r>
      <rPr>
        <sz val="8"/>
        <color rgb="FF000000"/>
        <rFont val="whsc"/>
        <charset val="134"/>
      </rPr>
      <t>Z210920337[Q210992771B]</t>
    </r>
  </si>
  <si>
    <r>
      <rPr>
        <sz val="8"/>
        <color rgb="FF000000"/>
        <rFont val="whsc"/>
        <charset val="134"/>
      </rPr>
      <t>5104210222000074</t>
    </r>
  </si>
  <si>
    <r>
      <rPr>
        <sz val="8"/>
        <color rgb="FF000000"/>
        <rFont val="whsc"/>
        <charset val="134"/>
      </rPr>
      <t>袁晓波</t>
    </r>
  </si>
  <si>
    <r>
      <rPr>
        <sz val="8"/>
        <color rgb="FF000000"/>
        <rFont val="whsc"/>
        <charset val="134"/>
      </rPr>
      <t>510421197510170532</t>
    </r>
  </si>
  <si>
    <r>
      <rPr>
        <sz val="6"/>
        <color rgb="FF000000"/>
        <rFont val="whsc"/>
        <charset val="134"/>
      </rPr>
      <t>四川省米易县丙谷镇橄榄河村一社14号</t>
    </r>
  </si>
  <si>
    <r>
      <rPr>
        <sz val="8"/>
        <color rgb="FF000000"/>
        <rFont val="whsc"/>
        <charset val="134"/>
      </rPr>
      <t>橄榄河一</t>
    </r>
  </si>
  <si>
    <r>
      <rPr>
        <sz val="8"/>
        <color rgb="FF000000"/>
        <rFont val="whsc"/>
        <charset val="134"/>
      </rPr>
      <t>Z220220183[Q211198281B]</t>
    </r>
  </si>
  <si>
    <r>
      <rPr>
        <sz val="8"/>
        <color rgb="FF000000"/>
        <rFont val="whsc"/>
        <charset val="134"/>
      </rPr>
      <t>5104210222000066</t>
    </r>
  </si>
  <si>
    <r>
      <rPr>
        <sz val="8"/>
        <color rgb="FF000000"/>
        <rFont val="whsc"/>
        <charset val="134"/>
      </rPr>
      <t>何早林</t>
    </r>
  </si>
  <si>
    <r>
      <rPr>
        <sz val="8"/>
        <color rgb="FF000000"/>
        <rFont val="whsc"/>
        <charset val="134"/>
      </rPr>
      <t>510421198610262711</t>
    </r>
  </si>
  <si>
    <r>
      <rPr>
        <sz val="6"/>
        <color rgb="FF000000"/>
        <rFont val="whsc"/>
        <charset val="134"/>
      </rPr>
      <t>四川省米易县丙谷镇小河村西瓜地社52号</t>
    </r>
  </si>
  <si>
    <r>
      <rPr>
        <sz val="8"/>
        <color rgb="FF000000"/>
        <rFont val="whsc"/>
        <charset val="134"/>
      </rPr>
      <t>2021-08-22</t>
    </r>
  </si>
  <si>
    <r>
      <rPr>
        <sz val="8"/>
        <color rgb="FF000000"/>
        <rFont val="whsc"/>
        <charset val="134"/>
      </rPr>
      <t>华夏804B</t>
    </r>
  </si>
  <si>
    <r>
      <rPr>
        <sz val="8"/>
        <color rgb="FF000000"/>
        <rFont val="whsc"/>
        <charset val="134"/>
      </rPr>
      <t>N210110002[T20214429]</t>
    </r>
  </si>
  <si>
    <r>
      <rPr>
        <sz val="8"/>
        <color rgb="FF000000"/>
        <rFont val="whsc"/>
        <charset val="134"/>
      </rPr>
      <t>5104210222000065</t>
    </r>
  </si>
  <si>
    <r>
      <rPr>
        <sz val="8"/>
        <color rgb="FF000000"/>
        <rFont val="whsc"/>
        <charset val="134"/>
      </rPr>
      <t>罗世勇</t>
    </r>
  </si>
  <si>
    <r>
      <rPr>
        <sz val="8"/>
        <color rgb="FF000000"/>
        <rFont val="whsc"/>
        <charset val="134"/>
      </rPr>
      <t>510421197707052716</t>
    </r>
  </si>
  <si>
    <r>
      <rPr>
        <sz val="6"/>
        <color rgb="FF000000"/>
        <rFont val="whsc"/>
        <charset val="134"/>
      </rPr>
      <t>四川省米易县丙谷镇小河村花桥社47号</t>
    </r>
  </si>
  <si>
    <r>
      <rPr>
        <sz val="8"/>
        <color rgb="FF000000"/>
        <rFont val="whsc"/>
        <charset val="134"/>
      </rPr>
      <t>5组</t>
    </r>
  </si>
  <si>
    <r>
      <rPr>
        <sz val="8"/>
        <color rgb="FF000000"/>
        <rFont val="whsc"/>
        <charset val="134"/>
      </rPr>
      <t>2022-03-15</t>
    </r>
  </si>
  <si>
    <r>
      <rPr>
        <sz val="8"/>
        <color rgb="FF000000"/>
        <rFont val="whsc"/>
        <charset val="134"/>
      </rPr>
      <t>DF704-M</t>
    </r>
  </si>
  <si>
    <r>
      <rPr>
        <sz val="8"/>
        <color rgb="FF000000"/>
        <rFont val="whsc"/>
        <charset val="134"/>
      </rPr>
      <t>220000Z02227[C22600097A]</t>
    </r>
  </si>
  <si>
    <r>
      <rPr>
        <sz val="8"/>
        <color rgb="FF000000"/>
        <rFont val="whsc"/>
        <charset val="134"/>
      </rPr>
      <t>常州东风农机集团有限公司</t>
    </r>
  </si>
  <si>
    <r>
      <rPr>
        <sz val="8"/>
        <color rgb="FF000000"/>
        <rFont val="whsc"/>
        <charset val="134"/>
      </rPr>
      <t>5104210222000064</t>
    </r>
  </si>
  <si>
    <r>
      <rPr>
        <sz val="8"/>
        <color rgb="FF000000"/>
        <rFont val="whsc"/>
        <charset val="134"/>
      </rPr>
      <t>冯玉秀</t>
    </r>
  </si>
  <si>
    <r>
      <rPr>
        <sz val="8"/>
        <color rgb="FF000000"/>
        <rFont val="whsc"/>
        <charset val="134"/>
      </rPr>
      <t>M504-E</t>
    </r>
  </si>
  <si>
    <r>
      <rPr>
        <sz val="7.5"/>
        <color rgb="FF000000"/>
        <rFont val="whsc"/>
        <charset val="134"/>
      </rPr>
      <t>63321M261N3502866[BG12380154]</t>
    </r>
  </si>
  <si>
    <r>
      <rPr>
        <sz val="8"/>
        <color rgb="FF000000"/>
        <rFont val="whsc"/>
        <charset val="134"/>
      </rPr>
      <t>5104210622000006</t>
    </r>
  </si>
  <si>
    <r>
      <rPr>
        <sz val="8"/>
        <color rgb="FF000000"/>
        <rFont val="whsc"/>
        <charset val="134"/>
      </rPr>
      <t>冉正荣</t>
    </r>
  </si>
  <si>
    <r>
      <rPr>
        <sz val="8"/>
        <color rgb="FF000000"/>
        <rFont val="whsc"/>
        <charset val="134"/>
      </rPr>
      <t>510421197103091511</t>
    </r>
  </si>
  <si>
    <r>
      <rPr>
        <sz val="5.5"/>
        <color rgb="FF000000"/>
        <rFont val="whsc"/>
        <charset val="134"/>
      </rPr>
      <t>四川省米易县新山傈僳族乡坪山村沙坡社1号</t>
    </r>
  </si>
  <si>
    <r>
      <rPr>
        <sz val="7.5"/>
        <color rgb="FF000000"/>
        <rFont val="whsc"/>
        <charset val="134"/>
      </rPr>
      <t>新山傈僳族乡人民政府</t>
    </r>
  </si>
  <si>
    <r>
      <rPr>
        <sz val="8"/>
        <color rgb="FF000000"/>
        <rFont val="whsc"/>
        <charset val="134"/>
      </rPr>
      <t>坪山社区村民委员</t>
    </r>
  </si>
  <si>
    <r>
      <rPr>
        <sz val="7.5"/>
        <color rgb="FF000000"/>
        <rFont val="whsc"/>
        <charset val="134"/>
      </rPr>
      <t>HHL4.1FC2084[G3K2202038320]</t>
    </r>
  </si>
  <si>
    <r>
      <rPr>
        <sz val="8"/>
        <color rgb="FF000000"/>
        <rFont val="whsc"/>
        <charset val="134"/>
      </rPr>
      <t>5104210622000005</t>
    </r>
  </si>
  <si>
    <r>
      <rPr>
        <sz val="8"/>
        <color rgb="FF000000"/>
        <rFont val="whsc"/>
        <charset val="134"/>
      </rPr>
      <t>江东云</t>
    </r>
  </si>
  <si>
    <r>
      <rPr>
        <sz val="8"/>
        <color rgb="FF000000"/>
        <rFont val="whsc"/>
        <charset val="134"/>
      </rPr>
      <t>510421197212241531</t>
    </r>
  </si>
  <si>
    <r>
      <rPr>
        <sz val="5.5"/>
        <color rgb="FF000000"/>
        <rFont val="whsc"/>
        <charset val="134"/>
      </rPr>
      <t>四川省米易县新山傈僳族乡坪山村沙坡社7号</t>
    </r>
  </si>
  <si>
    <r>
      <rPr>
        <sz val="8"/>
        <color rgb="FF000000"/>
        <rFont val="whsc"/>
        <charset val="134"/>
      </rPr>
      <t>2022-05-10</t>
    </r>
  </si>
  <si>
    <r>
      <rPr>
        <sz val="7.5"/>
        <color rgb="FF000000"/>
        <rFont val="whsc"/>
        <charset val="134"/>
      </rPr>
      <t>HHL4.1FC2078[G3K2202037924]</t>
    </r>
  </si>
  <si>
    <r>
      <rPr>
        <sz val="8"/>
        <color rgb="FF000000"/>
        <rFont val="whsc"/>
        <charset val="134"/>
      </rPr>
      <t>5104210622000004</t>
    </r>
  </si>
  <si>
    <r>
      <rPr>
        <sz val="8"/>
        <color rgb="FF000000"/>
        <rFont val="whsc"/>
        <charset val="134"/>
      </rPr>
      <t>代国华</t>
    </r>
  </si>
  <si>
    <r>
      <rPr>
        <sz val="8"/>
        <color rgb="FF000000"/>
        <rFont val="whsc"/>
        <charset val="134"/>
      </rPr>
      <t>510421196406141518</t>
    </r>
  </si>
  <si>
    <r>
      <rPr>
        <sz val="5.5"/>
        <color rgb="FF000000"/>
        <rFont val="whsc"/>
        <charset val="134"/>
      </rPr>
      <t>四川省米易县新山傈僳族乡坪山村沙坡社52号</t>
    </r>
  </si>
  <si>
    <r>
      <rPr>
        <sz val="8"/>
        <color rgb="FF000000"/>
        <rFont val="whsc"/>
        <charset val="134"/>
      </rPr>
      <t>2022-01-18</t>
    </r>
  </si>
  <si>
    <r>
      <rPr>
        <sz val="7.5"/>
        <color rgb="FF000000"/>
        <rFont val="whsc"/>
        <charset val="134"/>
      </rPr>
      <t>HHL4.1FC2034[G3K2103026470]</t>
    </r>
  </si>
  <si>
    <r>
      <rPr>
        <sz val="10"/>
        <color rgb="FF000000"/>
        <rFont val="whsc"/>
        <charset val="134"/>
      </rPr>
      <t>32.0</t>
    </r>
  </si>
  <si>
    <r>
      <rPr>
        <b/>
        <sz val="12"/>
        <color rgb="FF000000"/>
        <rFont val="whsc"/>
        <charset val="134"/>
      </rPr>
      <t xml:space="preserve">            年    月    日 （公章）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</si>
</sst>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8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8"/>
      <color rgb="FF000000"/>
      <name val="whsc"/>
      <charset val="134"/>
    </font>
    <font>
      <sz val="6"/>
      <color rgb="FF000000"/>
      <name val="whsc"/>
      <charset val="134"/>
    </font>
    <font>
      <sz val="5.5"/>
      <color rgb="FF000000"/>
      <name val="whsc"/>
      <charset val="134"/>
    </font>
    <font>
      <sz val="7.5"/>
      <color rgb="FF000000"/>
      <name val="whsc"/>
      <charset val="134"/>
    </font>
    <font>
      <b/>
      <sz val="14"/>
      <color rgb="FF000000"/>
      <name val="whsc"/>
      <charset val="134"/>
    </font>
    <font>
      <b/>
      <sz val="11"/>
      <color rgb="FF000000"/>
      <name val="whsc"/>
      <charset val="134"/>
    </font>
    <font>
      <sz val="10"/>
      <color rgb="FF000000"/>
      <name val="SansSerif"/>
      <charset val="134"/>
    </font>
    <font>
      <b/>
      <sz val="18"/>
      <name val="宋体"/>
      <charset val="134"/>
    </font>
    <font>
      <sz val="18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8"/>
      <color theme="1"/>
      <name val="宋体"/>
      <charset val="134"/>
    </font>
    <font>
      <sz val="6.5"/>
      <color rgb="FF000000"/>
      <name val="whsc"/>
      <charset val="134"/>
    </font>
    <font>
      <sz val="7"/>
      <color rgb="FF000000"/>
      <name val="whsc"/>
      <charset val="134"/>
    </font>
    <font>
      <sz val="11"/>
      <color rgb="FF000000"/>
      <name val="宋体"/>
      <charset val="134"/>
    </font>
    <font>
      <sz val="24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1" fillId="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6" fillId="14" borderId="20" applyNumberFormat="0" applyAlignment="0" applyProtection="0">
      <alignment vertical="center"/>
    </xf>
    <xf numFmtId="0" fontId="42" fillId="14" borderId="18" applyNumberFormat="0" applyAlignment="0" applyProtection="0">
      <alignment vertical="center"/>
    </xf>
    <xf numFmtId="0" fontId="44" fillId="17" borderId="23" applyNumberForma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wrapText="1"/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right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right" vertical="center" wrapText="1"/>
    </xf>
    <xf numFmtId="0" fontId="0" fillId="2" borderId="7" xfId="0" applyNumberFormat="1" applyFont="1" applyFill="1" applyBorder="1" applyAlignment="1" applyProtection="1">
      <alignment wrapText="1"/>
      <protection locked="0"/>
    </xf>
    <xf numFmtId="0" fontId="0" fillId="2" borderId="8" xfId="0" applyNumberFormat="1" applyFont="1" applyFill="1" applyBorder="1" applyAlignment="1" applyProtection="1">
      <alignment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left" vertical="top" wrapText="1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2" borderId="4" xfId="0" applyNumberFormat="1" applyFont="1" applyFill="1" applyBorder="1" applyAlignment="1" applyProtection="1">
      <alignment horizontal="center" vertical="center" wrapText="1"/>
    </xf>
    <xf numFmtId="0" fontId="18" fillId="2" borderId="4" xfId="0" applyNumberFormat="1" applyFont="1" applyFill="1" applyBorder="1" applyAlignment="1" applyProtection="1">
      <alignment horizontal="center" vertical="center" wrapText="1"/>
    </xf>
    <xf numFmtId="0" fontId="19" fillId="2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Alignment="1">
      <alignment vertical="center"/>
    </xf>
    <xf numFmtId="0" fontId="21" fillId="0" borderId="14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wrapText="1"/>
    </xf>
    <xf numFmtId="0" fontId="24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0" fillId="0" borderId="10" xfId="0" applyBorder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57" fontId="20" fillId="0" borderId="10" xfId="0" applyNumberFormat="1" applyFont="1" applyFill="1" applyBorder="1" applyAlignment="1">
      <alignment horizontal="center" vertical="center" wrapText="1"/>
    </xf>
    <xf numFmtId="57" fontId="20" fillId="0" borderId="11" xfId="0" applyNumberFormat="1" applyFont="1" applyFill="1" applyBorder="1" applyAlignment="1">
      <alignment vertical="center" wrapText="1"/>
    </xf>
    <xf numFmtId="57" fontId="20" fillId="0" borderId="10" xfId="0" applyNumberFormat="1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7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opLeftCell="A12" workbookViewId="0">
      <selection activeCell="R19" sqref="R18:R19"/>
    </sheetView>
  </sheetViews>
  <sheetFormatPr defaultColWidth="9" defaultRowHeight="14.25"/>
  <cols>
    <col min="1" max="1" width="5.75" style="53" customWidth="1"/>
    <col min="2" max="2" width="12.625" style="53" customWidth="1"/>
    <col min="3" max="6" width="9" style="53"/>
    <col min="7" max="7" width="16" style="53" customWidth="1"/>
    <col min="8" max="8" width="9" style="53"/>
    <col min="9" max="9" width="11.625" style="53"/>
    <col min="10" max="10" width="9" style="53"/>
    <col min="11" max="11" width="19" style="53" customWidth="1"/>
    <col min="12" max="14" width="9" style="53"/>
    <col min="15" max="16" width="10.375" style="53"/>
    <col min="17" max="17" width="11.5" style="53"/>
    <col min="18" max="16384" width="9" style="53"/>
  </cols>
  <sheetData>
    <row r="1" s="53" customFormat="1" ht="20.25" spans="1:19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64"/>
      <c r="L1" s="64"/>
      <c r="M1" s="64"/>
      <c r="N1" s="64"/>
      <c r="O1" s="64"/>
      <c r="P1" s="65"/>
      <c r="Q1" s="65"/>
      <c r="R1" s="65"/>
      <c r="S1" s="65"/>
    </row>
    <row r="2" s="53" customFormat="1" ht="40.5" spans="1:19">
      <c r="A2" s="55" t="s">
        <v>1</v>
      </c>
      <c r="B2" s="55" t="s">
        <v>2</v>
      </c>
      <c r="C2" s="55" t="s">
        <v>3</v>
      </c>
      <c r="D2" s="55" t="s">
        <v>4</v>
      </c>
      <c r="E2" s="55" t="s">
        <v>5</v>
      </c>
      <c r="F2" s="55" t="s">
        <v>6</v>
      </c>
      <c r="G2" s="55" t="s">
        <v>7</v>
      </c>
      <c r="H2" s="55" t="s">
        <v>8</v>
      </c>
      <c r="I2" s="55" t="s">
        <v>9</v>
      </c>
      <c r="J2" s="55" t="s">
        <v>10</v>
      </c>
      <c r="K2" s="55" t="s">
        <v>11</v>
      </c>
      <c r="L2" s="66" t="s">
        <v>7</v>
      </c>
      <c r="M2" s="64" t="s">
        <v>12</v>
      </c>
      <c r="N2" s="64"/>
      <c r="O2" s="64"/>
      <c r="P2" s="65"/>
      <c r="Q2" s="65"/>
      <c r="R2" s="65"/>
      <c r="S2" s="65"/>
    </row>
    <row r="3" s="53" customFormat="1" ht="44" customHeight="1" spans="1:19">
      <c r="A3" s="56">
        <v>1</v>
      </c>
      <c r="B3" s="56"/>
      <c r="C3" s="56"/>
      <c r="D3" s="57" t="s">
        <v>13</v>
      </c>
      <c r="E3" s="58">
        <v>130</v>
      </c>
      <c r="F3" s="58" t="s">
        <v>14</v>
      </c>
      <c r="G3" s="57" t="s">
        <v>15</v>
      </c>
      <c r="H3" s="57"/>
      <c r="I3" s="57"/>
      <c r="J3" s="57">
        <v>104.594</v>
      </c>
      <c r="K3" s="57" t="s">
        <v>16</v>
      </c>
      <c r="L3" s="59" t="s">
        <v>17</v>
      </c>
      <c r="M3" s="64"/>
      <c r="N3" s="64">
        <f>130+25.406</f>
        <v>155.406</v>
      </c>
      <c r="O3" s="64"/>
      <c r="P3" s="65"/>
      <c r="Q3" s="65"/>
      <c r="R3" s="65"/>
      <c r="S3" s="65"/>
    </row>
    <row r="4" s="53" customFormat="1" ht="44" customHeight="1" spans="1:19">
      <c r="A4" s="56">
        <v>2</v>
      </c>
      <c r="B4" s="56"/>
      <c r="C4" s="56" t="s">
        <v>18</v>
      </c>
      <c r="D4" s="56" t="s">
        <v>19</v>
      </c>
      <c r="E4" s="59">
        <v>70</v>
      </c>
      <c r="F4" s="59" t="s">
        <v>20</v>
      </c>
      <c r="G4" s="56" t="s">
        <v>21</v>
      </c>
      <c r="H4" s="56">
        <v>6.956</v>
      </c>
      <c r="I4" s="56">
        <v>32.362</v>
      </c>
      <c r="J4" s="56">
        <f>104.594+6.356</f>
        <v>110.95</v>
      </c>
      <c r="K4" s="56" t="s">
        <v>22</v>
      </c>
      <c r="L4" s="59"/>
      <c r="M4" s="64"/>
      <c r="N4" s="64">
        <f>32.362-25.406</f>
        <v>6.956</v>
      </c>
      <c r="O4" s="64">
        <f>70-6.956</f>
        <v>63.044</v>
      </c>
      <c r="P4" s="65"/>
      <c r="Q4" s="65"/>
      <c r="R4" s="65"/>
      <c r="S4" s="65"/>
    </row>
    <row r="5" s="53" customFormat="1" ht="44" customHeight="1" spans="1:19">
      <c r="A5" s="56"/>
      <c r="B5" s="56"/>
      <c r="C5" s="56"/>
      <c r="D5" s="56"/>
      <c r="E5" s="59"/>
      <c r="F5" s="59"/>
      <c r="G5" s="56" t="s">
        <v>23</v>
      </c>
      <c r="H5" s="56"/>
      <c r="I5" s="56">
        <v>45.457</v>
      </c>
      <c r="J5" s="56">
        <f>J4+45.457</f>
        <v>156.407</v>
      </c>
      <c r="K5" s="56" t="s">
        <v>24</v>
      </c>
      <c r="L5" s="56" t="s">
        <v>25</v>
      </c>
      <c r="M5" s="64"/>
      <c r="N5" s="64">
        <f>O4-I5</f>
        <v>17.587</v>
      </c>
      <c r="O5" s="64">
        <f>N5+19</f>
        <v>36.587</v>
      </c>
      <c r="P5" s="65"/>
      <c r="Q5" s="65"/>
      <c r="R5" s="65"/>
      <c r="S5" s="65"/>
    </row>
    <row r="6" s="53" customFormat="1" ht="135" spans="1:19">
      <c r="A6" s="56">
        <v>3</v>
      </c>
      <c r="B6" s="56"/>
      <c r="C6" s="56" t="s">
        <v>18</v>
      </c>
      <c r="D6" s="56" t="s">
        <v>26</v>
      </c>
      <c r="E6" s="59">
        <v>19</v>
      </c>
      <c r="F6" s="59"/>
      <c r="G6" s="56" t="s">
        <v>27</v>
      </c>
      <c r="H6" s="56"/>
      <c r="I6" s="56">
        <v>37.178</v>
      </c>
      <c r="J6" s="56">
        <v>193.585</v>
      </c>
      <c r="K6" s="56" t="s">
        <v>28</v>
      </c>
      <c r="L6" s="56" t="s">
        <v>29</v>
      </c>
      <c r="M6" s="64"/>
      <c r="N6" s="64"/>
      <c r="O6" s="64"/>
      <c r="P6" s="65"/>
      <c r="Q6" s="65"/>
      <c r="R6" s="65"/>
      <c r="S6" s="65"/>
    </row>
    <row r="7" s="53" customFormat="1" ht="54" spans="1:19">
      <c r="A7" s="56">
        <v>4</v>
      </c>
      <c r="B7" s="56"/>
      <c r="C7" s="56"/>
      <c r="D7" s="56" t="s">
        <v>30</v>
      </c>
      <c r="E7" s="59">
        <v>21</v>
      </c>
      <c r="F7" s="56" t="s">
        <v>31</v>
      </c>
      <c r="G7" s="56" t="s">
        <v>32</v>
      </c>
      <c r="H7" s="56"/>
      <c r="I7" s="56">
        <v>0.591</v>
      </c>
      <c r="J7" s="56">
        <v>193.585</v>
      </c>
      <c r="K7" s="56"/>
      <c r="L7" s="56" t="s">
        <v>33</v>
      </c>
      <c r="M7" s="64"/>
      <c r="N7" s="64"/>
      <c r="O7" s="64"/>
      <c r="P7" s="65"/>
      <c r="Q7" s="65"/>
      <c r="R7" s="65"/>
      <c r="S7" s="65"/>
    </row>
    <row r="8" s="53" customFormat="1" ht="94.5" spans="1:19">
      <c r="A8" s="59">
        <v>1</v>
      </c>
      <c r="B8" s="60">
        <v>44197</v>
      </c>
      <c r="C8" s="59" t="s">
        <v>18</v>
      </c>
      <c r="D8" s="59" t="s">
        <v>30</v>
      </c>
      <c r="E8" s="56">
        <v>21</v>
      </c>
      <c r="F8" s="56" t="s">
        <v>31</v>
      </c>
      <c r="G8" s="56" t="s">
        <v>34</v>
      </c>
      <c r="H8" s="56" t="s">
        <v>35</v>
      </c>
      <c r="I8" s="56"/>
      <c r="J8" s="56">
        <v>0.591</v>
      </c>
      <c r="K8" s="59">
        <f>E8-J8</f>
        <v>20.409</v>
      </c>
      <c r="L8" s="41">
        <f>J8+K8</f>
        <v>21</v>
      </c>
      <c r="M8" s="64"/>
      <c r="N8" s="64"/>
      <c r="O8" s="64"/>
      <c r="P8" s="65"/>
      <c r="Q8" s="65"/>
      <c r="R8" s="65"/>
      <c r="S8" s="65"/>
    </row>
    <row r="9" s="53" customFormat="1" ht="67.5" spans="1:19">
      <c r="A9" s="59"/>
      <c r="B9" s="60"/>
      <c r="C9" s="59"/>
      <c r="D9" s="59"/>
      <c r="E9" s="56"/>
      <c r="F9" s="56" t="s">
        <v>31</v>
      </c>
      <c r="G9" s="56" t="s">
        <v>36</v>
      </c>
      <c r="H9" s="56" t="s">
        <v>37</v>
      </c>
      <c r="I9" s="56"/>
      <c r="J9" s="56">
        <v>20.4</v>
      </c>
      <c r="K9" s="59">
        <f t="shared" ref="K9:K14" si="0">K8-J9</f>
        <v>0.00900000000000034</v>
      </c>
      <c r="L9" s="41"/>
      <c r="M9" s="64"/>
      <c r="N9" s="64"/>
      <c r="O9" s="64"/>
      <c r="P9" s="65"/>
      <c r="Q9" s="65"/>
      <c r="R9" s="65"/>
      <c r="S9" s="65"/>
    </row>
    <row r="10" s="53" customFormat="1" ht="40.5" spans="1:19">
      <c r="A10" s="59"/>
      <c r="B10" s="61"/>
      <c r="C10" s="59"/>
      <c r="D10" s="59"/>
      <c r="E10" s="59"/>
      <c r="F10" s="56" t="s">
        <v>31</v>
      </c>
      <c r="G10" s="56" t="s">
        <v>38</v>
      </c>
      <c r="H10" s="56" t="s">
        <v>39</v>
      </c>
      <c r="I10" s="56"/>
      <c r="J10" s="56">
        <v>0.009</v>
      </c>
      <c r="K10" s="59">
        <v>0</v>
      </c>
      <c r="L10" s="41"/>
      <c r="M10" s="64"/>
      <c r="N10" s="64"/>
      <c r="O10" s="64"/>
      <c r="P10" s="65"/>
      <c r="Q10" s="65"/>
      <c r="R10" s="65"/>
      <c r="S10" s="65"/>
    </row>
    <row r="11" s="53" customFormat="1" ht="67.5" spans="1:19">
      <c r="A11" s="59"/>
      <c r="B11" s="62">
        <v>44228</v>
      </c>
      <c r="C11" s="56" t="s">
        <v>18</v>
      </c>
      <c r="D11" s="56" t="s">
        <v>40</v>
      </c>
      <c r="E11" s="59">
        <v>119</v>
      </c>
      <c r="F11" s="56"/>
      <c r="G11" s="56" t="s">
        <v>36</v>
      </c>
      <c r="H11" s="56" t="s">
        <v>41</v>
      </c>
      <c r="I11" s="56"/>
      <c r="J11" s="56">
        <v>12.373</v>
      </c>
      <c r="K11" s="59">
        <f>E11-J11</f>
        <v>106.627</v>
      </c>
      <c r="L11" s="41"/>
      <c r="M11" s="64"/>
      <c r="N11" s="64"/>
      <c r="O11" s="64"/>
      <c r="P11" s="65"/>
      <c r="Q11" s="65"/>
      <c r="R11" s="65"/>
      <c r="S11" s="65"/>
    </row>
    <row r="12" s="53" customFormat="1" ht="67.5" spans="1:19">
      <c r="A12" s="59">
        <v>2</v>
      </c>
      <c r="B12" s="62">
        <v>44379</v>
      </c>
      <c r="C12" s="56"/>
      <c r="D12" s="56"/>
      <c r="E12" s="56"/>
      <c r="F12" s="56"/>
      <c r="G12" s="56" t="s">
        <v>42</v>
      </c>
      <c r="H12" s="56" t="s">
        <v>43</v>
      </c>
      <c r="I12" s="56"/>
      <c r="J12" s="56">
        <v>18.408</v>
      </c>
      <c r="K12" s="59">
        <f t="shared" si="0"/>
        <v>88.219</v>
      </c>
      <c r="L12" s="41"/>
      <c r="M12" s="64"/>
      <c r="N12" s="64"/>
      <c r="O12" s="64"/>
      <c r="P12" s="65"/>
      <c r="Q12" s="65"/>
      <c r="R12" s="65"/>
      <c r="S12" s="65"/>
    </row>
    <row r="13" s="53" customFormat="1" ht="67.5" spans="1:19">
      <c r="A13" s="59"/>
      <c r="B13" s="62">
        <v>44442</v>
      </c>
      <c r="C13" s="56"/>
      <c r="D13" s="56"/>
      <c r="E13" s="56"/>
      <c r="F13" s="56"/>
      <c r="G13" s="56" t="s">
        <v>44</v>
      </c>
      <c r="H13" s="56" t="s">
        <v>45</v>
      </c>
      <c r="I13" s="56"/>
      <c r="J13" s="56">
        <v>51.191</v>
      </c>
      <c r="K13" s="56">
        <f t="shared" si="0"/>
        <v>37.028</v>
      </c>
      <c r="L13" s="41"/>
      <c r="M13" s="64"/>
      <c r="N13" s="64"/>
      <c r="O13" s="64"/>
      <c r="P13" s="65"/>
      <c r="Q13" s="65"/>
      <c r="R13" s="65"/>
      <c r="S13" s="65"/>
    </row>
    <row r="14" s="53" customFormat="1" ht="81" spans="1:19">
      <c r="A14" s="59"/>
      <c r="B14" s="62">
        <v>44470</v>
      </c>
      <c r="C14" s="56"/>
      <c r="D14" s="56"/>
      <c r="E14" s="56"/>
      <c r="F14" s="56"/>
      <c r="G14" s="56" t="s">
        <v>46</v>
      </c>
      <c r="H14" s="56" t="s">
        <v>47</v>
      </c>
      <c r="I14" s="56"/>
      <c r="J14" s="56">
        <v>14.165</v>
      </c>
      <c r="K14" s="56">
        <f t="shared" si="0"/>
        <v>22.863</v>
      </c>
      <c r="L14" s="41"/>
      <c r="M14" s="64">
        <f>J12+J13+J14</f>
        <v>83.764</v>
      </c>
      <c r="N14" s="64"/>
      <c r="O14" s="64"/>
      <c r="P14" s="65"/>
      <c r="Q14" s="65"/>
      <c r="R14" s="65"/>
      <c r="S14" s="65"/>
    </row>
    <row r="15" s="53" customFormat="1" ht="40.5" spans="1:19">
      <c r="A15" s="59"/>
      <c r="B15" s="56" t="s">
        <v>48</v>
      </c>
      <c r="C15" s="56"/>
      <c r="D15" s="56" t="s">
        <v>49</v>
      </c>
      <c r="E15" s="56">
        <v>13</v>
      </c>
      <c r="F15" s="56"/>
      <c r="G15" s="56"/>
      <c r="H15" s="56"/>
      <c r="I15" s="56"/>
      <c r="J15" s="56"/>
      <c r="K15" s="56">
        <f>K14+E15</f>
        <v>35.863</v>
      </c>
      <c r="L15" s="41"/>
      <c r="M15" s="64"/>
      <c r="N15" s="64"/>
      <c r="O15" s="64"/>
      <c r="P15" s="65"/>
      <c r="Q15" s="65"/>
      <c r="R15" s="65"/>
      <c r="S15" s="65"/>
    </row>
    <row r="16" s="53" customFormat="1" ht="40.5" spans="1:19">
      <c r="A16" s="56"/>
      <c r="B16" s="56" t="s">
        <v>50</v>
      </c>
      <c r="C16" s="56"/>
      <c r="D16" s="56" t="s">
        <v>51</v>
      </c>
      <c r="E16" s="56">
        <v>130</v>
      </c>
      <c r="F16" s="56"/>
      <c r="G16" s="56"/>
      <c r="H16" s="56"/>
      <c r="I16" s="56"/>
      <c r="J16" s="56"/>
      <c r="K16" s="56">
        <f>K15+E16</f>
        <v>165.863</v>
      </c>
      <c r="L16" s="41"/>
      <c r="M16" s="64"/>
      <c r="N16" s="64"/>
      <c r="O16" s="64"/>
      <c r="P16" s="65"/>
      <c r="Q16" s="65"/>
      <c r="R16" s="65"/>
      <c r="S16" s="65"/>
    </row>
    <row r="17" s="53" customFormat="1" spans="1:19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41"/>
      <c r="M17" s="64"/>
      <c r="N17" s="64"/>
      <c r="O17" s="64"/>
      <c r="P17" s="65"/>
      <c r="Q17" s="65"/>
      <c r="R17" s="65"/>
      <c r="S17" s="65"/>
    </row>
    <row r="18" s="53" customFormat="1" spans="1:19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41"/>
      <c r="M18" s="64"/>
      <c r="N18" s="64"/>
      <c r="O18" s="64"/>
      <c r="P18" s="65"/>
      <c r="Q18" s="65"/>
      <c r="R18" s="65"/>
      <c r="S18" s="65"/>
    </row>
    <row r="19" s="53" customFormat="1" spans="1:19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41"/>
      <c r="M19" s="64"/>
      <c r="N19" s="64"/>
      <c r="O19" s="64"/>
      <c r="P19" s="65"/>
      <c r="Q19" s="65"/>
      <c r="R19" s="65"/>
      <c r="S19" s="65"/>
    </row>
    <row r="20" s="53" customFormat="1" spans="1:19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41"/>
      <c r="M20" s="64"/>
      <c r="N20" s="64"/>
      <c r="O20" s="64"/>
      <c r="P20" s="65"/>
      <c r="Q20" s="65"/>
      <c r="R20" s="65"/>
      <c r="S20" s="65"/>
    </row>
    <row r="21" s="53" customFormat="1" spans="1:19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41"/>
      <c r="M21" s="64"/>
      <c r="N21" s="64"/>
      <c r="O21" s="64"/>
      <c r="P21" s="65"/>
      <c r="Q21" s="65"/>
      <c r="R21" s="65"/>
      <c r="S21" s="65"/>
    </row>
    <row r="22" s="53" customFormat="1" spans="1:19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41"/>
      <c r="M22" s="64"/>
      <c r="N22" s="64"/>
      <c r="O22" s="64"/>
      <c r="P22" s="65"/>
      <c r="Q22" s="65"/>
      <c r="R22" s="65"/>
      <c r="S22" s="65"/>
    </row>
    <row r="23" s="53" customFormat="1" spans="1:19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41"/>
      <c r="M23" s="64"/>
      <c r="N23" s="64"/>
      <c r="O23" s="64"/>
      <c r="P23" s="65"/>
      <c r="Q23" s="65"/>
      <c r="R23" s="65"/>
      <c r="S23" s="65"/>
    </row>
    <row r="24" s="53" customFormat="1" spans="1:19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41"/>
      <c r="M24" s="64"/>
      <c r="N24" s="64"/>
      <c r="O24" s="64"/>
      <c r="P24" s="65"/>
      <c r="Q24" s="65"/>
      <c r="R24" s="65"/>
      <c r="S24" s="65"/>
    </row>
    <row r="25" s="53" customFormat="1" spans="1:19">
      <c r="A25" s="56"/>
      <c r="B25" s="56"/>
      <c r="C25" s="56"/>
      <c r="D25" s="56"/>
      <c r="E25" s="56">
        <f>SUM(E8:E24)</f>
        <v>283</v>
      </c>
      <c r="F25" s="56"/>
      <c r="G25" s="56"/>
      <c r="H25" s="56"/>
      <c r="I25" s="56"/>
      <c r="J25" s="56">
        <f>SUM(J8:J24)</f>
        <v>117.137</v>
      </c>
      <c r="K25" s="56">
        <f>E25-J25</f>
        <v>165.863</v>
      </c>
      <c r="L25" s="41"/>
      <c r="M25" s="64"/>
      <c r="N25" s="64"/>
      <c r="O25" s="64"/>
      <c r="P25" s="65"/>
      <c r="Q25" s="65"/>
      <c r="R25" s="65"/>
      <c r="S25" s="65"/>
    </row>
    <row r="26" s="53" customFormat="1" spans="1:19">
      <c r="A26" s="63"/>
      <c r="B26" s="63"/>
      <c r="C26" s="63"/>
      <c r="D26" s="63"/>
      <c r="E26" s="63"/>
      <c r="F26" s="63"/>
      <c r="G26" s="63"/>
      <c r="H26" s="63"/>
      <c r="I26" s="63"/>
      <c r="J26" s="67"/>
      <c r="K26" s="67"/>
      <c r="L26" s="67"/>
      <c r="M26" s="65"/>
      <c r="N26" s="65"/>
      <c r="O26" s="65"/>
      <c r="P26" s="65"/>
      <c r="Q26" s="65"/>
      <c r="R26" s="65"/>
      <c r="S26" s="65"/>
    </row>
    <row r="27" s="53" customFormat="1" spans="1:19">
      <c r="A27" s="63"/>
      <c r="B27" s="63"/>
      <c r="C27" s="63"/>
      <c r="D27" s="63"/>
      <c r="E27" s="63"/>
      <c r="F27" s="63"/>
      <c r="G27" s="63"/>
      <c r="H27" s="63"/>
      <c r="I27" s="63"/>
      <c r="J27" s="67"/>
      <c r="K27" s="67"/>
      <c r="L27" s="67"/>
      <c r="M27" s="65"/>
      <c r="N27" s="65"/>
      <c r="O27" s="65"/>
      <c r="P27" s="65"/>
      <c r="Q27" s="65"/>
      <c r="R27" s="65"/>
      <c r="S27" s="65"/>
    </row>
    <row r="28" s="53" customFormat="1" spans="1:19">
      <c r="A28" s="63"/>
      <c r="B28" s="63"/>
      <c r="C28" s="63"/>
      <c r="D28" s="63"/>
      <c r="E28" s="63"/>
      <c r="F28" s="63"/>
      <c r="G28" s="63"/>
      <c r="H28" s="63"/>
      <c r="I28" s="63"/>
      <c r="J28" s="67"/>
      <c r="K28" s="67"/>
      <c r="L28" s="67"/>
      <c r="M28" s="65"/>
      <c r="N28" s="65"/>
      <c r="O28" s="65"/>
      <c r="P28" s="65"/>
      <c r="Q28" s="65"/>
      <c r="R28" s="65"/>
      <c r="S28" s="65"/>
    </row>
  </sheetData>
  <mergeCells count="6">
    <mergeCell ref="A1:J1"/>
    <mergeCell ref="A8:A11"/>
    <mergeCell ref="B8:B9"/>
    <mergeCell ref="C8:C9"/>
    <mergeCell ref="D8:D9"/>
    <mergeCell ref="L3:L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4"/>
  <sheetViews>
    <sheetView workbookViewId="0">
      <selection activeCell="S36" sqref="S36"/>
    </sheetView>
  </sheetViews>
  <sheetFormatPr defaultColWidth="9" defaultRowHeight="13.5"/>
  <cols>
    <col min="1" max="1" width="13.6166666666667" style="34" customWidth="1"/>
    <col min="2" max="2" width="9" style="34"/>
    <col min="3" max="3" width="7.5" style="34" customWidth="1"/>
    <col min="4" max="5" width="9" style="34"/>
    <col min="6" max="6" width="8.125" style="34" customWidth="1"/>
    <col min="7" max="7" width="6.75" style="34" customWidth="1"/>
    <col min="8" max="8" width="10.5" style="34" customWidth="1"/>
    <col min="9" max="9" width="12.875" style="34" customWidth="1"/>
    <col min="10" max="11" width="9" style="34"/>
    <col min="12" max="12" width="10.375" style="34"/>
    <col min="13" max="18" width="9" style="34"/>
    <col min="19" max="19" width="9.375" style="34"/>
    <col min="20" max="16384" width="9" style="34"/>
  </cols>
  <sheetData>
    <row r="1" s="34" customFormat="1" ht="31.5" spans="1:9">
      <c r="A1" s="35" t="s">
        <v>52</v>
      </c>
      <c r="B1" s="35"/>
      <c r="C1" s="35"/>
      <c r="D1" s="35"/>
      <c r="E1" s="35"/>
      <c r="F1" s="35"/>
      <c r="G1" s="35"/>
      <c r="H1" s="35"/>
      <c r="I1" s="35"/>
    </row>
    <row r="2" s="34" customFormat="1" ht="31.5" spans="1:9">
      <c r="A2" s="35"/>
      <c r="B2" s="35"/>
      <c r="C2" s="35"/>
      <c r="D2" s="35"/>
      <c r="E2" s="35"/>
      <c r="F2" s="35"/>
      <c r="G2" s="35"/>
      <c r="H2" s="35"/>
      <c r="I2" s="50"/>
    </row>
    <row r="3" s="34" customFormat="1" ht="14.25" customHeight="1" spans="1:9">
      <c r="A3" s="36" t="s">
        <v>7</v>
      </c>
      <c r="B3" s="36" t="s">
        <v>53</v>
      </c>
      <c r="C3" s="36"/>
      <c r="D3" s="36" t="s">
        <v>54</v>
      </c>
      <c r="E3" s="36"/>
      <c r="F3" s="36"/>
      <c r="G3" s="36"/>
      <c r="H3" s="37"/>
      <c r="I3" s="36" t="s">
        <v>55</v>
      </c>
    </row>
    <row r="4" s="34" customFormat="1" ht="42.75" spans="1:9">
      <c r="A4" s="36"/>
      <c r="B4" s="36"/>
      <c r="C4" s="36" t="s">
        <v>56</v>
      </c>
      <c r="D4" s="36" t="s">
        <v>57</v>
      </c>
      <c r="E4" s="36" t="s">
        <v>58</v>
      </c>
      <c r="F4" s="36" t="s">
        <v>59</v>
      </c>
      <c r="G4" s="36" t="s">
        <v>60</v>
      </c>
      <c r="H4" s="38" t="s">
        <v>61</v>
      </c>
      <c r="I4" s="36"/>
    </row>
    <row r="5" s="34" customFormat="1" ht="14.25" spans="1:10">
      <c r="A5" s="39" t="s">
        <v>62</v>
      </c>
      <c r="B5" s="39"/>
      <c r="C5" s="39">
        <f>C6+C11+C20+C29+C35+C40</f>
        <v>203</v>
      </c>
      <c r="D5" s="39">
        <f t="shared" ref="D5:I5" si="0">D6+D11+D20+D29+D35+D40</f>
        <v>55</v>
      </c>
      <c r="E5" s="39">
        <f t="shared" si="0"/>
        <v>24</v>
      </c>
      <c r="F5" s="39">
        <f t="shared" si="0"/>
        <v>118</v>
      </c>
      <c r="G5" s="39">
        <f t="shared" si="0"/>
        <v>7</v>
      </c>
      <c r="H5" s="39">
        <f t="shared" si="0"/>
        <v>733990</v>
      </c>
      <c r="I5" s="39">
        <f t="shared" si="0"/>
        <v>3104383.98</v>
      </c>
      <c r="J5" s="51"/>
    </row>
    <row r="6" s="34" customFormat="1" ht="14.25" spans="1:10">
      <c r="A6" s="40" t="s">
        <v>63</v>
      </c>
      <c r="B6" s="39" t="s">
        <v>56</v>
      </c>
      <c r="C6" s="39">
        <f>C7+C8+C9+C10</f>
        <v>63</v>
      </c>
      <c r="D6" s="39">
        <f t="shared" ref="D6:I6" si="1">D7+D8+D9+D10</f>
        <v>7</v>
      </c>
      <c r="E6" s="39">
        <f t="shared" si="1"/>
        <v>6</v>
      </c>
      <c r="F6" s="39">
        <f t="shared" si="1"/>
        <v>48</v>
      </c>
      <c r="G6" s="39">
        <f t="shared" si="1"/>
        <v>2</v>
      </c>
      <c r="H6" s="39">
        <f t="shared" si="1"/>
        <v>60520</v>
      </c>
      <c r="I6" s="39">
        <f t="shared" si="1"/>
        <v>306920</v>
      </c>
      <c r="J6" s="51"/>
    </row>
    <row r="7" s="34" customFormat="1" spans="1:10">
      <c r="A7" s="40"/>
      <c r="B7" s="41" t="s">
        <v>64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2">
        <v>0</v>
      </c>
      <c r="I7" s="40">
        <v>0</v>
      </c>
      <c r="J7" s="51"/>
    </row>
    <row r="8" s="34" customFormat="1" spans="1:10">
      <c r="A8" s="40"/>
      <c r="B8" s="41" t="s">
        <v>65</v>
      </c>
      <c r="C8" s="40">
        <v>36</v>
      </c>
      <c r="D8" s="40">
        <v>6</v>
      </c>
      <c r="E8" s="40">
        <v>6</v>
      </c>
      <c r="F8" s="40">
        <v>22</v>
      </c>
      <c r="G8" s="40">
        <v>1</v>
      </c>
      <c r="H8" s="40">
        <v>39200</v>
      </c>
      <c r="I8" s="40">
        <v>201540</v>
      </c>
      <c r="J8" s="51"/>
    </row>
    <row r="9" s="34" customFormat="1" spans="1:10">
      <c r="A9" s="40"/>
      <c r="B9" s="41" t="s">
        <v>66</v>
      </c>
      <c r="C9" s="40">
        <v>25</v>
      </c>
      <c r="D9" s="40">
        <v>1</v>
      </c>
      <c r="E9" s="40">
        <v>0</v>
      </c>
      <c r="F9" s="40">
        <v>24</v>
      </c>
      <c r="G9" s="40">
        <v>1</v>
      </c>
      <c r="H9" s="40">
        <v>19720</v>
      </c>
      <c r="I9" s="40">
        <v>96380</v>
      </c>
      <c r="J9" s="51"/>
    </row>
    <row r="10" s="34" customFormat="1" spans="1:10">
      <c r="A10" s="40"/>
      <c r="B10" s="41" t="s">
        <v>67</v>
      </c>
      <c r="C10" s="40">
        <v>2</v>
      </c>
      <c r="D10" s="40">
        <v>0</v>
      </c>
      <c r="E10" s="40">
        <v>0</v>
      </c>
      <c r="F10" s="40">
        <v>2</v>
      </c>
      <c r="G10" s="40">
        <v>0</v>
      </c>
      <c r="H10" s="40">
        <v>1600</v>
      </c>
      <c r="I10" s="40">
        <v>9000</v>
      </c>
      <c r="J10" s="51"/>
    </row>
    <row r="11" s="34" customFormat="1" spans="1:10">
      <c r="A11" s="40" t="s">
        <v>68</v>
      </c>
      <c r="B11" s="43" t="s">
        <v>56</v>
      </c>
      <c r="C11" s="40">
        <f>C12+C13+C14+C15+C16+C17+C18+C19</f>
        <v>12</v>
      </c>
      <c r="D11" s="40">
        <f t="shared" ref="D11:I11" si="2">D12+D13+D14+D15+D16+D17+D18+D19</f>
        <v>11</v>
      </c>
      <c r="E11" s="40">
        <f t="shared" si="2"/>
        <v>0</v>
      </c>
      <c r="F11" s="40">
        <f t="shared" si="2"/>
        <v>1</v>
      </c>
      <c r="G11" s="40">
        <f t="shared" si="2"/>
        <v>1</v>
      </c>
      <c r="H11" s="40">
        <f t="shared" si="2"/>
        <v>134760</v>
      </c>
      <c r="I11" s="40">
        <f t="shared" si="2"/>
        <v>562860</v>
      </c>
      <c r="J11" s="51"/>
    </row>
    <row r="12" s="34" customFormat="1" spans="1:10">
      <c r="A12" s="40"/>
      <c r="B12" s="41" t="s">
        <v>64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0">
        <v>0</v>
      </c>
      <c r="J12" s="51"/>
    </row>
    <row r="13" s="34" customFormat="1" spans="1:10">
      <c r="A13" s="40"/>
      <c r="B13" s="41" t="s">
        <v>65</v>
      </c>
      <c r="C13" s="44">
        <v>10</v>
      </c>
      <c r="D13" s="44">
        <v>10</v>
      </c>
      <c r="E13" s="44">
        <v>0</v>
      </c>
      <c r="F13" s="44">
        <v>0</v>
      </c>
      <c r="G13" s="44">
        <v>0</v>
      </c>
      <c r="H13" s="44">
        <v>118800</v>
      </c>
      <c r="I13" s="40">
        <v>485960</v>
      </c>
      <c r="J13" s="51"/>
    </row>
    <row r="14" s="34" customFormat="1" spans="1:10">
      <c r="A14" s="40"/>
      <c r="B14" s="41" t="s">
        <v>66</v>
      </c>
      <c r="C14" s="44">
        <v>1</v>
      </c>
      <c r="D14" s="44">
        <v>1</v>
      </c>
      <c r="E14" s="44">
        <v>0</v>
      </c>
      <c r="F14" s="44">
        <v>0</v>
      </c>
      <c r="G14" s="44">
        <v>0</v>
      </c>
      <c r="H14" s="44">
        <v>15300</v>
      </c>
      <c r="I14" s="40">
        <v>72800</v>
      </c>
      <c r="J14" s="51"/>
    </row>
    <row r="15" s="34" customFormat="1" spans="1:10">
      <c r="A15" s="40"/>
      <c r="B15" s="41" t="s">
        <v>67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51"/>
    </row>
    <row r="16" s="34" customFormat="1" spans="1:10">
      <c r="A16" s="40"/>
      <c r="B16" s="41" t="s">
        <v>69</v>
      </c>
      <c r="C16" s="40">
        <v>1</v>
      </c>
      <c r="D16" s="40">
        <v>0</v>
      </c>
      <c r="E16" s="40">
        <v>0</v>
      </c>
      <c r="F16" s="40">
        <v>1</v>
      </c>
      <c r="G16" s="40">
        <v>1</v>
      </c>
      <c r="H16" s="40">
        <v>660</v>
      </c>
      <c r="I16" s="40">
        <v>4100</v>
      </c>
      <c r="J16" s="51"/>
    </row>
    <row r="17" s="34" customFormat="1" spans="1:10">
      <c r="A17" s="40"/>
      <c r="B17" s="41" t="s">
        <v>70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/>
      <c r="I17" s="40">
        <v>0</v>
      </c>
      <c r="J17" s="51"/>
    </row>
    <row r="18" s="34" customFormat="1" spans="1:10">
      <c r="A18" s="40"/>
      <c r="B18" s="41" t="s">
        <v>71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51"/>
    </row>
    <row r="19" s="34" customFormat="1" spans="1:10">
      <c r="A19" s="40"/>
      <c r="B19" s="43" t="s">
        <v>72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/>
      <c r="I19" s="40">
        <v>0</v>
      </c>
      <c r="J19" s="51"/>
    </row>
    <row r="20" s="34" customFormat="1" ht="14.25" spans="1:10">
      <c r="A20" s="40" t="s">
        <v>73</v>
      </c>
      <c r="B20" s="39" t="s">
        <v>56</v>
      </c>
      <c r="C20" s="40">
        <f>C21+C22+C23+C24+C25+C26+C27+C28</f>
        <v>61</v>
      </c>
      <c r="D20" s="40">
        <f t="shared" ref="D20:I20" si="3">D21+D22+D23+D24+D25+D26+D27+D28</f>
        <v>18</v>
      </c>
      <c r="E20" s="40">
        <f t="shared" si="3"/>
        <v>6</v>
      </c>
      <c r="F20" s="40">
        <f t="shared" si="3"/>
        <v>35</v>
      </c>
      <c r="G20" s="40">
        <f t="shared" si="3"/>
        <v>2</v>
      </c>
      <c r="H20" s="40">
        <f t="shared" si="3"/>
        <v>258350</v>
      </c>
      <c r="I20" s="40">
        <f t="shared" si="3"/>
        <v>1033553.98</v>
      </c>
      <c r="J20" s="51"/>
    </row>
    <row r="21" s="34" customFormat="1" spans="1:10">
      <c r="A21" s="40"/>
      <c r="B21" s="41" t="s">
        <v>64</v>
      </c>
      <c r="C21" s="40">
        <v>12</v>
      </c>
      <c r="D21" s="40">
        <v>0</v>
      </c>
      <c r="E21" s="40">
        <v>1</v>
      </c>
      <c r="F21" s="40">
        <v>11</v>
      </c>
      <c r="G21" s="40">
        <v>0</v>
      </c>
      <c r="H21" s="40">
        <v>9730</v>
      </c>
      <c r="I21" s="40">
        <v>48400</v>
      </c>
      <c r="J21" s="51"/>
    </row>
    <row r="22" s="34" customFormat="1" spans="1:10">
      <c r="A22" s="40"/>
      <c r="B22" s="41" t="s">
        <v>65</v>
      </c>
      <c r="C22" s="40">
        <v>11</v>
      </c>
      <c r="D22" s="40">
        <v>5</v>
      </c>
      <c r="E22" s="40">
        <v>0</v>
      </c>
      <c r="F22" s="40">
        <v>5</v>
      </c>
      <c r="G22" s="40">
        <v>1</v>
      </c>
      <c r="H22" s="40">
        <v>59290</v>
      </c>
      <c r="I22" s="40">
        <v>249260</v>
      </c>
      <c r="J22" s="51"/>
    </row>
    <row r="23" s="34" customFormat="1" spans="1:10">
      <c r="A23" s="40"/>
      <c r="B23" s="41" t="s">
        <v>66</v>
      </c>
      <c r="C23" s="40">
        <v>22</v>
      </c>
      <c r="D23" s="40">
        <v>12</v>
      </c>
      <c r="E23" s="40">
        <v>5</v>
      </c>
      <c r="F23" s="40">
        <v>5</v>
      </c>
      <c r="G23" s="40">
        <v>0</v>
      </c>
      <c r="H23" s="40">
        <v>156030</v>
      </c>
      <c r="I23" s="40">
        <v>578793.98</v>
      </c>
      <c r="J23" s="51"/>
    </row>
    <row r="24" s="34" customFormat="1" spans="1:10">
      <c r="A24" s="40"/>
      <c r="B24" s="41" t="s">
        <v>67</v>
      </c>
      <c r="C24" s="40">
        <v>2</v>
      </c>
      <c r="D24" s="40">
        <v>0</v>
      </c>
      <c r="E24" s="40">
        <v>0</v>
      </c>
      <c r="F24" s="40">
        <v>1</v>
      </c>
      <c r="G24" s="40">
        <v>1</v>
      </c>
      <c r="H24" s="40">
        <v>8300</v>
      </c>
      <c r="I24" s="40">
        <v>37000</v>
      </c>
      <c r="J24" s="51"/>
    </row>
    <row r="25" s="34" customFormat="1" spans="1:10">
      <c r="A25" s="40"/>
      <c r="B25" s="41" t="s">
        <v>69</v>
      </c>
      <c r="C25" s="40">
        <f>D25+E25+F25+G25</f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51"/>
    </row>
    <row r="26" s="34" customFormat="1" spans="1:17">
      <c r="A26" s="40"/>
      <c r="B26" s="41" t="s">
        <v>70</v>
      </c>
      <c r="C26" s="40">
        <v>3</v>
      </c>
      <c r="D26" s="40">
        <v>0</v>
      </c>
      <c r="E26" s="40">
        <v>0</v>
      </c>
      <c r="F26" s="40">
        <v>3</v>
      </c>
      <c r="G26" s="40">
        <v>0</v>
      </c>
      <c r="H26" s="40">
        <v>2260</v>
      </c>
      <c r="I26" s="40">
        <v>10400</v>
      </c>
      <c r="J26" s="51"/>
      <c r="Q26" s="34">
        <v>6.052</v>
      </c>
    </row>
    <row r="27" s="34" customFormat="1" spans="1:17">
      <c r="A27" s="40"/>
      <c r="B27" s="41" t="s">
        <v>71</v>
      </c>
      <c r="C27" s="40">
        <v>5</v>
      </c>
      <c r="D27" s="45">
        <v>0</v>
      </c>
      <c r="E27" s="45">
        <v>0</v>
      </c>
      <c r="F27" s="45">
        <v>5</v>
      </c>
      <c r="G27" s="45">
        <v>0</v>
      </c>
      <c r="H27" s="46">
        <v>3720</v>
      </c>
      <c r="I27" s="46">
        <v>18600</v>
      </c>
      <c r="J27" s="51"/>
      <c r="M27" s="34" t="s">
        <v>74</v>
      </c>
      <c r="Q27" s="34">
        <v>13.476</v>
      </c>
    </row>
    <row r="28" s="34" customFormat="1" spans="1:17">
      <c r="A28" s="40"/>
      <c r="B28" s="43" t="s">
        <v>72</v>
      </c>
      <c r="C28" s="40">
        <v>6</v>
      </c>
      <c r="D28" s="40">
        <v>1</v>
      </c>
      <c r="E28" s="40">
        <v>0</v>
      </c>
      <c r="F28" s="40">
        <v>5</v>
      </c>
      <c r="G28" s="40">
        <v>0</v>
      </c>
      <c r="H28" s="40">
        <v>19020</v>
      </c>
      <c r="I28" s="40">
        <v>91100</v>
      </c>
      <c r="J28" s="51"/>
      <c r="Q28" s="34">
        <v>25.835</v>
      </c>
    </row>
    <row r="29" s="34" customFormat="1" ht="14.25" spans="1:17">
      <c r="A29" s="47" t="s">
        <v>75</v>
      </c>
      <c r="B29" s="39" t="s">
        <v>56</v>
      </c>
      <c r="C29" s="40">
        <f>C30+C31+C32+C33+C34</f>
        <v>29</v>
      </c>
      <c r="D29" s="40">
        <f t="shared" ref="D29:I29" si="4">D30+D31+D32+D33+D34</f>
        <v>5</v>
      </c>
      <c r="E29" s="40">
        <f t="shared" si="4"/>
        <v>5</v>
      </c>
      <c r="F29" s="40">
        <f t="shared" si="4"/>
        <v>19</v>
      </c>
      <c r="G29" s="40">
        <f t="shared" si="4"/>
        <v>0</v>
      </c>
      <c r="H29" s="40">
        <f t="shared" si="4"/>
        <v>77850</v>
      </c>
      <c r="I29" s="40">
        <f t="shared" si="4"/>
        <v>344530</v>
      </c>
      <c r="J29" s="51"/>
      <c r="Q29" s="34">
        <v>7.287</v>
      </c>
    </row>
    <row r="30" s="34" customFormat="1" spans="1:17">
      <c r="A30" s="48"/>
      <c r="B30" s="41" t="s">
        <v>64</v>
      </c>
      <c r="C30" s="40">
        <v>13</v>
      </c>
      <c r="D30" s="40"/>
      <c r="E30" s="40"/>
      <c r="F30" s="40">
        <v>13</v>
      </c>
      <c r="G30" s="40">
        <v>0</v>
      </c>
      <c r="H30" s="40">
        <v>10250</v>
      </c>
      <c r="I30" s="40">
        <v>50400</v>
      </c>
      <c r="J30" s="51"/>
      <c r="Q30" s="34">
        <v>1.09</v>
      </c>
    </row>
    <row r="31" s="34" customFormat="1" spans="1:17">
      <c r="A31" s="48"/>
      <c r="B31" s="41" t="s">
        <v>65</v>
      </c>
      <c r="C31" s="40">
        <v>5</v>
      </c>
      <c r="D31" s="40">
        <v>1</v>
      </c>
      <c r="E31" s="40">
        <v>2</v>
      </c>
      <c r="F31" s="40">
        <v>2</v>
      </c>
      <c r="G31" s="40">
        <v>0</v>
      </c>
      <c r="H31" s="40">
        <v>14220</v>
      </c>
      <c r="I31" s="40">
        <v>59950</v>
      </c>
      <c r="J31" s="51"/>
      <c r="Q31" s="34">
        <v>19.479</v>
      </c>
    </row>
    <row r="32" s="34" customFormat="1" spans="1:19">
      <c r="A32" s="48"/>
      <c r="B32" s="41" t="s">
        <v>66</v>
      </c>
      <c r="C32" s="40">
        <v>9</v>
      </c>
      <c r="D32" s="40">
        <v>4</v>
      </c>
      <c r="E32" s="40">
        <v>3</v>
      </c>
      <c r="F32" s="40">
        <v>2</v>
      </c>
      <c r="G32" s="40">
        <v>0</v>
      </c>
      <c r="H32" s="40">
        <v>51920</v>
      </c>
      <c r="I32" s="40">
        <v>227480</v>
      </c>
      <c r="J32" s="51"/>
      <c r="Q32" s="34">
        <f>SUM(Q26:Q31)</f>
        <v>73.219</v>
      </c>
      <c r="R32" s="34">
        <v>0.18</v>
      </c>
      <c r="S32" s="34">
        <f>Q32+R32</f>
        <v>73.399</v>
      </c>
    </row>
    <row r="33" s="34" customFormat="1" spans="1:10">
      <c r="A33" s="48"/>
      <c r="B33" s="41" t="s">
        <v>67</v>
      </c>
      <c r="C33" s="45">
        <v>1</v>
      </c>
      <c r="D33" s="45"/>
      <c r="E33" s="45"/>
      <c r="F33" s="45">
        <v>1</v>
      </c>
      <c r="G33" s="45">
        <v>0</v>
      </c>
      <c r="H33" s="40">
        <v>800</v>
      </c>
      <c r="I33" s="40">
        <v>4000</v>
      </c>
      <c r="J33" s="51"/>
    </row>
    <row r="34" s="34" customFormat="1" spans="1:10">
      <c r="A34" s="49"/>
      <c r="B34" s="41" t="s">
        <v>69</v>
      </c>
      <c r="C34" s="40">
        <v>1</v>
      </c>
      <c r="D34" s="40"/>
      <c r="E34" s="40"/>
      <c r="F34" s="40">
        <v>1</v>
      </c>
      <c r="G34" s="40">
        <v>0</v>
      </c>
      <c r="H34" s="40">
        <v>660</v>
      </c>
      <c r="I34" s="40">
        <v>2700</v>
      </c>
      <c r="J34" s="51"/>
    </row>
    <row r="35" s="34" customFormat="1" spans="1:10">
      <c r="A35" s="47" t="s">
        <v>76</v>
      </c>
      <c r="B35" s="41" t="s">
        <v>56</v>
      </c>
      <c r="C35" s="40">
        <f>C36+C37+C38+C39</f>
        <v>6</v>
      </c>
      <c r="D35" s="40">
        <f t="shared" ref="D35:I35" si="5">D36+D37+D38+D39</f>
        <v>1</v>
      </c>
      <c r="E35" s="40">
        <f t="shared" si="5"/>
        <v>0</v>
      </c>
      <c r="F35" s="40">
        <f t="shared" si="5"/>
        <v>5</v>
      </c>
      <c r="G35" s="40">
        <f t="shared" si="5"/>
        <v>0</v>
      </c>
      <c r="H35" s="40">
        <f t="shared" si="5"/>
        <v>5920</v>
      </c>
      <c r="I35" s="40">
        <f t="shared" si="5"/>
        <v>26110</v>
      </c>
      <c r="J35" s="51"/>
    </row>
    <row r="36" s="34" customFormat="1" spans="1:10">
      <c r="A36" s="48"/>
      <c r="B36" s="41" t="s">
        <v>64</v>
      </c>
      <c r="C36" s="40">
        <v>1</v>
      </c>
      <c r="D36" s="40">
        <v>1</v>
      </c>
      <c r="E36" s="40">
        <v>0</v>
      </c>
      <c r="F36" s="40">
        <v>0</v>
      </c>
      <c r="G36" s="40">
        <v>0</v>
      </c>
      <c r="H36" s="40">
        <v>1150</v>
      </c>
      <c r="I36" s="40">
        <v>4500</v>
      </c>
      <c r="J36" s="51"/>
    </row>
    <row r="37" s="34" customFormat="1" spans="1:10">
      <c r="A37" s="48"/>
      <c r="B37" s="41" t="s">
        <v>65</v>
      </c>
      <c r="C37" s="40">
        <v>4</v>
      </c>
      <c r="D37" s="40">
        <v>0</v>
      </c>
      <c r="E37" s="40">
        <v>0</v>
      </c>
      <c r="F37" s="40">
        <v>4</v>
      </c>
      <c r="G37" s="40">
        <v>0</v>
      </c>
      <c r="H37" s="40">
        <v>3620</v>
      </c>
      <c r="I37" s="40">
        <v>16410</v>
      </c>
      <c r="J37" s="51"/>
    </row>
    <row r="38" s="34" customFormat="1" spans="1:10">
      <c r="A38" s="48"/>
      <c r="B38" s="41" t="s">
        <v>66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51"/>
    </row>
    <row r="39" s="34" customFormat="1" spans="1:10">
      <c r="A39" s="49"/>
      <c r="B39" s="43" t="s">
        <v>72</v>
      </c>
      <c r="C39" s="40">
        <v>1</v>
      </c>
      <c r="D39" s="40">
        <v>0</v>
      </c>
      <c r="E39" s="40">
        <v>0</v>
      </c>
      <c r="F39" s="40">
        <v>1</v>
      </c>
      <c r="G39" s="40">
        <v>0</v>
      </c>
      <c r="H39" s="44">
        <v>1150</v>
      </c>
      <c r="I39" s="40">
        <v>5200</v>
      </c>
      <c r="J39" s="51"/>
    </row>
    <row r="40" s="34" customFormat="1" spans="1:10">
      <c r="A40" s="47" t="s">
        <v>77</v>
      </c>
      <c r="B40" s="41" t="s">
        <v>56</v>
      </c>
      <c r="C40" s="40">
        <f>C41+C42+C43</f>
        <v>32</v>
      </c>
      <c r="D40" s="40">
        <f t="shared" ref="D40:I40" si="6">D41+D42+D43</f>
        <v>13</v>
      </c>
      <c r="E40" s="40">
        <f t="shared" si="6"/>
        <v>7</v>
      </c>
      <c r="F40" s="40">
        <f t="shared" si="6"/>
        <v>10</v>
      </c>
      <c r="G40" s="40">
        <f t="shared" si="6"/>
        <v>2</v>
      </c>
      <c r="H40" s="40">
        <f t="shared" si="6"/>
        <v>196590</v>
      </c>
      <c r="I40" s="40">
        <f t="shared" si="6"/>
        <v>830410</v>
      </c>
      <c r="J40" s="51"/>
    </row>
    <row r="41" s="34" customFormat="1" spans="1:10">
      <c r="A41" s="48"/>
      <c r="B41" s="41" t="s">
        <v>64</v>
      </c>
      <c r="C41" s="40">
        <f>D41+E41+F41+G41</f>
        <v>7</v>
      </c>
      <c r="D41" s="40">
        <v>2</v>
      </c>
      <c r="E41" s="40">
        <v>2</v>
      </c>
      <c r="F41" s="40">
        <v>2</v>
      </c>
      <c r="G41" s="40">
        <v>1</v>
      </c>
      <c r="H41" s="40">
        <v>35214</v>
      </c>
      <c r="I41" s="52">
        <v>136700</v>
      </c>
      <c r="J41" s="51"/>
    </row>
    <row r="42" s="34" customFormat="1" spans="1:10">
      <c r="A42" s="48"/>
      <c r="B42" s="41" t="s">
        <v>65</v>
      </c>
      <c r="C42" s="40">
        <f>D42+E42+F42+G42</f>
        <v>22</v>
      </c>
      <c r="D42" s="40">
        <v>11</v>
      </c>
      <c r="E42" s="40">
        <v>5</v>
      </c>
      <c r="F42" s="40">
        <v>5</v>
      </c>
      <c r="G42" s="40">
        <v>1</v>
      </c>
      <c r="H42" s="40">
        <v>158976</v>
      </c>
      <c r="I42" s="40">
        <v>682710</v>
      </c>
      <c r="J42" s="51"/>
    </row>
    <row r="43" s="34" customFormat="1" spans="1:10">
      <c r="A43" s="49"/>
      <c r="B43" s="41" t="s">
        <v>70</v>
      </c>
      <c r="C43" s="40">
        <v>3</v>
      </c>
      <c r="D43" s="40">
        <v>0</v>
      </c>
      <c r="E43" s="40">
        <v>0</v>
      </c>
      <c r="F43" s="40">
        <v>3</v>
      </c>
      <c r="G43" s="40">
        <v>0</v>
      </c>
      <c r="H43" s="40">
        <v>2400</v>
      </c>
      <c r="I43" s="40">
        <v>11000</v>
      </c>
      <c r="J43" s="51"/>
    </row>
    <row r="44" s="34" customFormat="1" spans="1:10">
      <c r="A44" s="41"/>
      <c r="B44" s="41"/>
      <c r="C44" s="40"/>
      <c r="D44" s="40"/>
      <c r="E44" s="40"/>
      <c r="F44" s="40"/>
      <c r="G44" s="40"/>
      <c r="H44" s="40"/>
      <c r="I44" s="41"/>
      <c r="J44" s="51"/>
    </row>
    <row r="45" s="34" customFormat="1" spans="1:10">
      <c r="A45" s="41"/>
      <c r="B45" s="41"/>
      <c r="C45" s="40"/>
      <c r="D45" s="40"/>
      <c r="E45" s="40"/>
      <c r="F45" s="40"/>
      <c r="G45" s="40"/>
      <c r="H45" s="40"/>
      <c r="I45" s="41"/>
      <c r="J45" s="51"/>
    </row>
    <row r="46" s="34" customFormat="1" spans="1:10">
      <c r="A46" s="41"/>
      <c r="B46" s="41"/>
      <c r="C46" s="40"/>
      <c r="D46" s="40"/>
      <c r="E46" s="40"/>
      <c r="F46" s="40"/>
      <c r="G46" s="40"/>
      <c r="H46" s="40"/>
      <c r="I46" s="41"/>
      <c r="J46" s="51"/>
    </row>
    <row r="47" s="34" customFormat="1" spans="1:10">
      <c r="A47" s="41"/>
      <c r="B47" s="41"/>
      <c r="C47" s="40"/>
      <c r="D47" s="40"/>
      <c r="E47" s="40"/>
      <c r="F47" s="40"/>
      <c r="G47" s="40"/>
      <c r="H47" s="40"/>
      <c r="I47" s="41"/>
      <c r="J47" s="51"/>
    </row>
    <row r="48" s="34" customFormat="1" spans="1:10">
      <c r="A48" s="41"/>
      <c r="B48" s="41"/>
      <c r="C48" s="40"/>
      <c r="D48" s="40"/>
      <c r="E48" s="40"/>
      <c r="F48" s="40"/>
      <c r="G48" s="40"/>
      <c r="H48" s="40"/>
      <c r="I48" s="41"/>
      <c r="J48" s="51"/>
    </row>
    <row r="49" s="34" customFormat="1" spans="1:11">
      <c r="A49" s="41"/>
      <c r="B49" s="41"/>
      <c r="C49" s="40"/>
      <c r="D49" s="40"/>
      <c r="E49" s="40"/>
      <c r="F49" s="40"/>
      <c r="G49" s="40"/>
      <c r="H49" s="40"/>
      <c r="I49" s="41"/>
      <c r="J49" s="51"/>
      <c r="K49" s="40"/>
    </row>
    <row r="50" s="34" customFormat="1" spans="1:10">
      <c r="A50" s="41"/>
      <c r="B50" s="41"/>
      <c r="C50" s="40"/>
      <c r="D50" s="40"/>
      <c r="E50" s="40"/>
      <c r="F50" s="40"/>
      <c r="G50" s="40"/>
      <c r="H50" s="40"/>
      <c r="I50" s="41"/>
      <c r="J50" s="51"/>
    </row>
    <row r="51" spans="10:10">
      <c r="J51" s="51"/>
    </row>
    <row r="52" spans="10:10">
      <c r="J52" s="51"/>
    </row>
    <row r="53" spans="10:10">
      <c r="J53" s="51"/>
    </row>
    <row r="54" spans="10:10">
      <c r="J54" s="51"/>
    </row>
    <row r="55" spans="10:10">
      <c r="J55" s="51"/>
    </row>
    <row r="56" spans="10:10">
      <c r="J56" s="51"/>
    </row>
    <row r="57" spans="10:10">
      <c r="J57" s="51"/>
    </row>
    <row r="58" spans="10:10">
      <c r="J58" s="51"/>
    </row>
    <row r="59" spans="10:10">
      <c r="J59" s="51"/>
    </row>
    <row r="60" spans="10:10">
      <c r="J60" s="51"/>
    </row>
    <row r="61" spans="10:10">
      <c r="J61" s="51"/>
    </row>
    <row r="62" spans="10:10">
      <c r="J62" s="51"/>
    </row>
    <row r="63" spans="10:10">
      <c r="J63" s="51"/>
    </row>
    <row r="64" spans="10:10">
      <c r="J64" s="51"/>
    </row>
  </sheetData>
  <mergeCells count="11">
    <mergeCell ref="A1:I1"/>
    <mergeCell ref="D3:G3"/>
    <mergeCell ref="A3:A4"/>
    <mergeCell ref="A6:A10"/>
    <mergeCell ref="A11:A19"/>
    <mergeCell ref="A20:A28"/>
    <mergeCell ref="A29:A34"/>
    <mergeCell ref="A35:A39"/>
    <mergeCell ref="A40:A43"/>
    <mergeCell ref="B3:B4"/>
    <mergeCell ref="I3:I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4"/>
  <sheetViews>
    <sheetView tabSelected="1" workbookViewId="0">
      <selection activeCell="Z11" sqref="Z11"/>
    </sheetView>
  </sheetViews>
  <sheetFormatPr defaultColWidth="9" defaultRowHeight="13.5"/>
  <cols>
    <col min="1" max="2" width="6.5" style="30" customWidth="1"/>
    <col min="3" max="3" width="8.5" style="30" customWidth="1"/>
    <col min="4" max="4" width="6.66666666666667" style="30" customWidth="1"/>
    <col min="5" max="5" width="6.5" style="30" customWidth="1"/>
    <col min="6" max="6" width="5.33333333333333" style="30" customWidth="1"/>
    <col min="7" max="7" width="3.66666666666667" style="30" customWidth="1"/>
    <col min="8" max="8" width="4.125" style="30" customWidth="1"/>
    <col min="9" max="9" width="3.625" style="30" customWidth="1"/>
    <col min="10" max="10" width="3.125" style="30" customWidth="1"/>
    <col min="11" max="11" width="7.16666666666667" style="30" customWidth="1"/>
    <col min="12" max="12" width="6.83333333333333" style="30" customWidth="1"/>
    <col min="13" max="13" width="6.5" style="30" customWidth="1"/>
    <col min="14" max="14" width="8.5" style="30" customWidth="1"/>
    <col min="15" max="15" width="8.33333333333333" style="30" customWidth="1"/>
    <col min="16" max="16" width="6.33333333333333" style="30" customWidth="1"/>
    <col min="17" max="17" width="3.83333333333333" style="30" customWidth="1"/>
    <col min="18" max="18" width="5.16666666666667" style="30" customWidth="1"/>
    <col min="19" max="19" width="7.5" style="30" customWidth="1"/>
    <col min="20" max="20" width="6.375" style="30" customWidth="1"/>
    <col min="21" max="21" width="5" style="30" customWidth="1"/>
    <col min="22" max="22" width="0.166666666666667" style="30" customWidth="1"/>
    <col min="23" max="23" width="9.125" style="30" customWidth="1"/>
    <col min="24" max="16384" width="9" style="30"/>
  </cols>
  <sheetData>
    <row r="1" ht="16.5" spans="1:23">
      <c r="A1" s="2" t="s">
        <v>78</v>
      </c>
      <c r="B1" s="2"/>
      <c r="C1" s="2" t="s">
        <v>79</v>
      </c>
      <c r="D1" s="2" t="s">
        <v>79</v>
      </c>
      <c r="E1" s="3" t="s">
        <v>80</v>
      </c>
      <c r="F1" s="3"/>
      <c r="G1" s="3" t="s">
        <v>79</v>
      </c>
      <c r="H1" s="3" t="s">
        <v>79</v>
      </c>
      <c r="I1" s="3" t="s">
        <v>79</v>
      </c>
      <c r="J1" s="3" t="s">
        <v>79</v>
      </c>
      <c r="K1" s="15" t="s">
        <v>81</v>
      </c>
      <c r="L1" s="15"/>
      <c r="M1" s="16" t="s">
        <v>82</v>
      </c>
      <c r="N1" s="16"/>
      <c r="O1" s="16" t="s">
        <v>79</v>
      </c>
      <c r="P1" s="16" t="s">
        <v>79</v>
      </c>
      <c r="Q1" s="17" t="s">
        <v>83</v>
      </c>
      <c r="R1" s="17"/>
      <c r="S1" s="17" t="s">
        <v>79</v>
      </c>
      <c r="T1" s="17" t="s">
        <v>79</v>
      </c>
      <c r="U1" s="17" t="s">
        <v>79</v>
      </c>
      <c r="V1" s="17" t="s">
        <v>79</v>
      </c>
      <c r="W1" s="17" t="s">
        <v>79</v>
      </c>
    </row>
    <row r="2" ht="72.75" spans="1:23">
      <c r="A2" s="4" t="s">
        <v>84</v>
      </c>
      <c r="B2" s="4" t="s">
        <v>85</v>
      </c>
      <c r="C2" s="5" t="s">
        <v>86</v>
      </c>
      <c r="D2" s="4" t="s">
        <v>87</v>
      </c>
      <c r="E2" s="4" t="s">
        <v>88</v>
      </c>
      <c r="F2" s="4" t="s">
        <v>89</v>
      </c>
      <c r="G2" s="4" t="s">
        <v>90</v>
      </c>
      <c r="H2" s="4" t="s">
        <v>91</v>
      </c>
      <c r="I2" s="4" t="s">
        <v>92</v>
      </c>
      <c r="J2" s="4" t="s">
        <v>93</v>
      </c>
      <c r="K2" s="4" t="s">
        <v>94</v>
      </c>
      <c r="L2" s="4" t="s">
        <v>95</v>
      </c>
      <c r="M2" s="4" t="s">
        <v>96</v>
      </c>
      <c r="N2" s="4" t="s">
        <v>97</v>
      </c>
      <c r="O2" s="4" t="s">
        <v>98</v>
      </c>
      <c r="P2" s="4" t="s">
        <v>99</v>
      </c>
      <c r="Q2" s="5" t="s">
        <v>100</v>
      </c>
      <c r="R2" s="5" t="s">
        <v>101</v>
      </c>
      <c r="S2" s="5" t="s">
        <v>102</v>
      </c>
      <c r="T2" s="4" t="s">
        <v>103</v>
      </c>
      <c r="U2" s="4" t="s">
        <v>104</v>
      </c>
      <c r="V2" s="4"/>
      <c r="W2" s="4" t="s">
        <v>105</v>
      </c>
    </row>
    <row r="3" ht="42" spans="1:23">
      <c r="A3" s="6" t="s">
        <v>106</v>
      </c>
      <c r="B3" s="6" t="s">
        <v>107</v>
      </c>
      <c r="C3" s="6" t="s">
        <v>108</v>
      </c>
      <c r="D3" s="7" t="s">
        <v>109</v>
      </c>
      <c r="E3" s="6" t="s">
        <v>110</v>
      </c>
      <c r="F3" s="6" t="s">
        <v>111</v>
      </c>
      <c r="G3" s="6" t="s">
        <v>112</v>
      </c>
      <c r="H3" s="8" t="s">
        <v>79</v>
      </c>
      <c r="I3" s="8" t="s">
        <v>79</v>
      </c>
      <c r="J3" s="8" t="s">
        <v>79</v>
      </c>
      <c r="K3" s="6" t="s">
        <v>113</v>
      </c>
      <c r="L3" s="6" t="s">
        <v>114</v>
      </c>
      <c r="M3" s="6" t="s">
        <v>115</v>
      </c>
      <c r="N3" s="32" t="s">
        <v>116</v>
      </c>
      <c r="O3" s="6" t="s">
        <v>117</v>
      </c>
      <c r="P3" s="10" t="s">
        <v>118</v>
      </c>
      <c r="Q3" s="6" t="s">
        <v>119</v>
      </c>
      <c r="R3" s="6" t="s">
        <v>120</v>
      </c>
      <c r="S3" s="6">
        <v>3400</v>
      </c>
      <c r="T3" s="6">
        <v>660</v>
      </c>
      <c r="U3" s="18" t="s">
        <v>79</v>
      </c>
      <c r="V3" s="19" t="s">
        <v>79</v>
      </c>
      <c r="W3" s="8" t="s">
        <v>79</v>
      </c>
    </row>
    <row r="4" ht="42" spans="1:23">
      <c r="A4" s="6" t="s">
        <v>121</v>
      </c>
      <c r="B4" s="6" t="s">
        <v>122</v>
      </c>
      <c r="C4" s="6" t="s">
        <v>123</v>
      </c>
      <c r="D4" s="7" t="s">
        <v>124</v>
      </c>
      <c r="E4" s="6" t="s">
        <v>110</v>
      </c>
      <c r="F4" s="6" t="s">
        <v>125</v>
      </c>
      <c r="G4" s="6" t="s">
        <v>112</v>
      </c>
      <c r="H4" s="8" t="s">
        <v>79</v>
      </c>
      <c r="I4" s="8" t="s">
        <v>79</v>
      </c>
      <c r="J4" s="8" t="s">
        <v>79</v>
      </c>
      <c r="K4" s="6" t="s">
        <v>126</v>
      </c>
      <c r="L4" s="6" t="s">
        <v>114</v>
      </c>
      <c r="M4" s="6" t="s">
        <v>127</v>
      </c>
      <c r="N4" s="6" t="s">
        <v>128</v>
      </c>
      <c r="O4" s="10" t="s">
        <v>129</v>
      </c>
      <c r="P4" s="10" t="s">
        <v>130</v>
      </c>
      <c r="Q4" s="6" t="s">
        <v>119</v>
      </c>
      <c r="R4" s="6" t="s">
        <v>120</v>
      </c>
      <c r="S4" s="6">
        <v>4100</v>
      </c>
      <c r="T4" s="6">
        <v>800</v>
      </c>
      <c r="U4" s="18" t="s">
        <v>79</v>
      </c>
      <c r="V4" s="19" t="s">
        <v>79</v>
      </c>
      <c r="W4" s="8" t="s">
        <v>79</v>
      </c>
    </row>
    <row r="5" ht="42" spans="1:23">
      <c r="A5" s="6" t="s">
        <v>131</v>
      </c>
      <c r="B5" s="6" t="s">
        <v>132</v>
      </c>
      <c r="C5" s="6" t="s">
        <v>133</v>
      </c>
      <c r="D5" s="7" t="s">
        <v>134</v>
      </c>
      <c r="E5" s="6" t="s">
        <v>110</v>
      </c>
      <c r="F5" s="6" t="s">
        <v>125</v>
      </c>
      <c r="G5" s="6" t="s">
        <v>135</v>
      </c>
      <c r="H5" s="8" t="s">
        <v>79</v>
      </c>
      <c r="I5" s="8" t="s">
        <v>79</v>
      </c>
      <c r="J5" s="8" t="s">
        <v>79</v>
      </c>
      <c r="K5" s="6" t="s">
        <v>136</v>
      </c>
      <c r="L5" s="6" t="s">
        <v>114</v>
      </c>
      <c r="M5" s="6" t="s">
        <v>127</v>
      </c>
      <c r="N5" s="6" t="s">
        <v>137</v>
      </c>
      <c r="O5" s="10" t="s">
        <v>129</v>
      </c>
      <c r="P5" s="10" t="s">
        <v>138</v>
      </c>
      <c r="Q5" s="6" t="s">
        <v>119</v>
      </c>
      <c r="R5" s="6" t="s">
        <v>120</v>
      </c>
      <c r="S5" s="6">
        <v>4100</v>
      </c>
      <c r="T5" s="6">
        <v>800</v>
      </c>
      <c r="U5" s="18" t="s">
        <v>79</v>
      </c>
      <c r="V5" s="19" t="s">
        <v>79</v>
      </c>
      <c r="W5" s="8" t="s">
        <v>79</v>
      </c>
    </row>
    <row r="6" ht="42" spans="1:23">
      <c r="A6" s="6" t="s">
        <v>139</v>
      </c>
      <c r="B6" s="6" t="s">
        <v>140</v>
      </c>
      <c r="C6" s="6" t="s">
        <v>141</v>
      </c>
      <c r="D6" s="7" t="s">
        <v>134</v>
      </c>
      <c r="E6" s="6" t="s">
        <v>110</v>
      </c>
      <c r="F6" s="6" t="s">
        <v>125</v>
      </c>
      <c r="G6" s="6" t="s">
        <v>135</v>
      </c>
      <c r="H6" s="8" t="s">
        <v>79</v>
      </c>
      <c r="I6" s="8" t="s">
        <v>79</v>
      </c>
      <c r="J6" s="8" t="s">
        <v>79</v>
      </c>
      <c r="K6" s="6" t="s">
        <v>136</v>
      </c>
      <c r="L6" s="6" t="s">
        <v>114</v>
      </c>
      <c r="M6" s="6" t="s">
        <v>127</v>
      </c>
      <c r="N6" s="6" t="s">
        <v>142</v>
      </c>
      <c r="O6" s="10" t="s">
        <v>129</v>
      </c>
      <c r="P6" s="10" t="s">
        <v>138</v>
      </c>
      <c r="Q6" s="6" t="s">
        <v>119</v>
      </c>
      <c r="R6" s="6" t="s">
        <v>120</v>
      </c>
      <c r="S6" s="6">
        <v>4100</v>
      </c>
      <c r="T6" s="6">
        <v>800</v>
      </c>
      <c r="U6" s="18" t="s">
        <v>79</v>
      </c>
      <c r="V6" s="19" t="s">
        <v>79</v>
      </c>
      <c r="W6" s="8" t="s">
        <v>79</v>
      </c>
    </row>
    <row r="7" ht="42" spans="1:23">
      <c r="A7" s="6" t="s">
        <v>143</v>
      </c>
      <c r="B7" s="6" t="s">
        <v>144</v>
      </c>
      <c r="C7" s="6" t="s">
        <v>145</v>
      </c>
      <c r="D7" s="7" t="s">
        <v>146</v>
      </c>
      <c r="E7" s="6" t="s">
        <v>110</v>
      </c>
      <c r="F7" s="6" t="s">
        <v>147</v>
      </c>
      <c r="G7" s="6" t="s">
        <v>148</v>
      </c>
      <c r="H7" s="8" t="s">
        <v>79</v>
      </c>
      <c r="I7" s="8" t="s">
        <v>79</v>
      </c>
      <c r="J7" s="8" t="s">
        <v>79</v>
      </c>
      <c r="K7" s="6" t="s">
        <v>149</v>
      </c>
      <c r="L7" s="6" t="s">
        <v>114</v>
      </c>
      <c r="M7" s="6" t="s">
        <v>150</v>
      </c>
      <c r="N7" s="6" t="s">
        <v>151</v>
      </c>
      <c r="O7" s="6" t="s">
        <v>152</v>
      </c>
      <c r="P7" s="10" t="s">
        <v>138</v>
      </c>
      <c r="Q7" s="6" t="s">
        <v>119</v>
      </c>
      <c r="R7" s="6" t="s">
        <v>120</v>
      </c>
      <c r="S7" s="6">
        <v>4000</v>
      </c>
      <c r="T7" s="6">
        <v>800</v>
      </c>
      <c r="U7" s="18" t="s">
        <v>79</v>
      </c>
      <c r="V7" s="19" t="s">
        <v>79</v>
      </c>
      <c r="W7" s="8" t="s">
        <v>79</v>
      </c>
    </row>
    <row r="8" ht="42" spans="1:23">
      <c r="A8" s="6" t="s">
        <v>153</v>
      </c>
      <c r="B8" s="6" t="s">
        <v>154</v>
      </c>
      <c r="C8" s="6" t="s">
        <v>155</v>
      </c>
      <c r="D8" s="7" t="s">
        <v>156</v>
      </c>
      <c r="E8" s="6" t="s">
        <v>110</v>
      </c>
      <c r="F8" s="6" t="s">
        <v>111</v>
      </c>
      <c r="G8" s="6" t="s">
        <v>157</v>
      </c>
      <c r="H8" s="8" t="s">
        <v>79</v>
      </c>
      <c r="I8" s="8" t="s">
        <v>79</v>
      </c>
      <c r="J8" s="8" t="s">
        <v>79</v>
      </c>
      <c r="K8" s="6" t="s">
        <v>158</v>
      </c>
      <c r="L8" s="6" t="s">
        <v>114</v>
      </c>
      <c r="M8" s="6" t="s">
        <v>159</v>
      </c>
      <c r="N8" s="6" t="s">
        <v>160</v>
      </c>
      <c r="O8" s="6" t="s">
        <v>152</v>
      </c>
      <c r="P8" s="10" t="s">
        <v>161</v>
      </c>
      <c r="Q8" s="6" t="s">
        <v>119</v>
      </c>
      <c r="R8" s="6" t="s">
        <v>120</v>
      </c>
      <c r="S8" s="6">
        <v>4000</v>
      </c>
      <c r="T8" s="6">
        <v>800</v>
      </c>
      <c r="U8" s="18" t="s">
        <v>79</v>
      </c>
      <c r="V8" s="19" t="s">
        <v>79</v>
      </c>
      <c r="W8" s="8" t="s">
        <v>79</v>
      </c>
    </row>
    <row r="9" ht="33.75" spans="1:23">
      <c r="A9" s="6" t="s">
        <v>162</v>
      </c>
      <c r="B9" s="6" t="s">
        <v>163</v>
      </c>
      <c r="C9" s="6" t="s">
        <v>164</v>
      </c>
      <c r="D9" s="7" t="s">
        <v>165</v>
      </c>
      <c r="E9" s="6" t="s">
        <v>110</v>
      </c>
      <c r="F9" s="6" t="s">
        <v>125</v>
      </c>
      <c r="G9" s="6" t="s">
        <v>166</v>
      </c>
      <c r="H9" s="8" t="s">
        <v>79</v>
      </c>
      <c r="I9" s="8" t="s">
        <v>79</v>
      </c>
      <c r="J9" s="8" t="s">
        <v>79</v>
      </c>
      <c r="K9" s="6" t="s">
        <v>167</v>
      </c>
      <c r="L9" s="6" t="s">
        <v>114</v>
      </c>
      <c r="M9" s="6" t="s">
        <v>127</v>
      </c>
      <c r="N9" s="6" t="s">
        <v>168</v>
      </c>
      <c r="O9" s="10" t="s">
        <v>129</v>
      </c>
      <c r="P9" s="10" t="s">
        <v>169</v>
      </c>
      <c r="Q9" s="6" t="s">
        <v>119</v>
      </c>
      <c r="R9" s="6" t="s">
        <v>120</v>
      </c>
      <c r="S9" s="6">
        <v>4100</v>
      </c>
      <c r="T9" s="6">
        <v>800</v>
      </c>
      <c r="U9" s="18" t="s">
        <v>79</v>
      </c>
      <c r="V9" s="19" t="s">
        <v>79</v>
      </c>
      <c r="W9" s="8" t="s">
        <v>79</v>
      </c>
    </row>
    <row r="10" ht="42" spans="1:23">
      <c r="A10" s="6" t="s">
        <v>170</v>
      </c>
      <c r="B10" s="6" t="s">
        <v>171</v>
      </c>
      <c r="C10" s="6" t="s">
        <v>172</v>
      </c>
      <c r="D10" s="7" t="s">
        <v>173</v>
      </c>
      <c r="E10" s="6" t="s">
        <v>110</v>
      </c>
      <c r="F10" s="6" t="s">
        <v>111</v>
      </c>
      <c r="G10" s="6" t="s">
        <v>119</v>
      </c>
      <c r="H10" s="8" t="s">
        <v>79</v>
      </c>
      <c r="I10" s="8" t="s">
        <v>79</v>
      </c>
      <c r="J10" s="8" t="s">
        <v>79</v>
      </c>
      <c r="K10" s="6" t="s">
        <v>174</v>
      </c>
      <c r="L10" s="6" t="s">
        <v>114</v>
      </c>
      <c r="M10" s="6" t="s">
        <v>159</v>
      </c>
      <c r="N10" s="6" t="s">
        <v>175</v>
      </c>
      <c r="O10" s="6" t="s">
        <v>152</v>
      </c>
      <c r="P10" s="10" t="s">
        <v>161</v>
      </c>
      <c r="Q10" s="6" t="s">
        <v>119</v>
      </c>
      <c r="R10" s="6" t="s">
        <v>120</v>
      </c>
      <c r="S10" s="6">
        <v>4000</v>
      </c>
      <c r="T10" s="6">
        <v>800</v>
      </c>
      <c r="U10" s="18" t="s">
        <v>79</v>
      </c>
      <c r="V10" s="19" t="s">
        <v>79</v>
      </c>
      <c r="W10" s="8" t="s">
        <v>79</v>
      </c>
    </row>
    <row r="11" ht="42" spans="1:23">
      <c r="A11" s="6" t="s">
        <v>176</v>
      </c>
      <c r="B11" s="6" t="s">
        <v>177</v>
      </c>
      <c r="C11" s="6" t="s">
        <v>178</v>
      </c>
      <c r="D11" s="7" t="s">
        <v>179</v>
      </c>
      <c r="E11" s="6" t="s">
        <v>110</v>
      </c>
      <c r="F11" s="6" t="s">
        <v>180</v>
      </c>
      <c r="G11" s="6" t="s">
        <v>181</v>
      </c>
      <c r="H11" s="8" t="s">
        <v>79</v>
      </c>
      <c r="I11" s="8" t="s">
        <v>79</v>
      </c>
      <c r="J11" s="8" t="s">
        <v>79</v>
      </c>
      <c r="K11" s="6" t="s">
        <v>182</v>
      </c>
      <c r="L11" s="6" t="s">
        <v>114</v>
      </c>
      <c r="M11" s="6" t="s">
        <v>150</v>
      </c>
      <c r="N11" s="6" t="s">
        <v>183</v>
      </c>
      <c r="O11" s="6" t="s">
        <v>152</v>
      </c>
      <c r="P11" s="10" t="s">
        <v>161</v>
      </c>
      <c r="Q11" s="6" t="s">
        <v>119</v>
      </c>
      <c r="R11" s="6" t="s">
        <v>120</v>
      </c>
      <c r="S11" s="6">
        <v>4000</v>
      </c>
      <c r="T11" s="6">
        <v>800</v>
      </c>
      <c r="U11" s="18" t="s">
        <v>79</v>
      </c>
      <c r="V11" s="19" t="s">
        <v>79</v>
      </c>
      <c r="W11" s="8" t="s">
        <v>79</v>
      </c>
    </row>
    <row r="12" ht="33.75" spans="1:23">
      <c r="A12" s="6" t="s">
        <v>184</v>
      </c>
      <c r="B12" s="6" t="s">
        <v>185</v>
      </c>
      <c r="C12" s="6" t="s">
        <v>186</v>
      </c>
      <c r="D12" s="7" t="s">
        <v>187</v>
      </c>
      <c r="E12" s="6" t="s">
        <v>110</v>
      </c>
      <c r="F12" s="6" t="s">
        <v>188</v>
      </c>
      <c r="G12" s="6" t="s">
        <v>189</v>
      </c>
      <c r="H12" s="8" t="s">
        <v>79</v>
      </c>
      <c r="I12" s="8" t="s">
        <v>79</v>
      </c>
      <c r="J12" s="8" t="s">
        <v>79</v>
      </c>
      <c r="K12" s="6" t="s">
        <v>190</v>
      </c>
      <c r="L12" s="6" t="s">
        <v>114</v>
      </c>
      <c r="M12" s="6" t="s">
        <v>191</v>
      </c>
      <c r="N12" s="10" t="s">
        <v>192</v>
      </c>
      <c r="O12" s="6" t="s">
        <v>193</v>
      </c>
      <c r="P12" s="10" t="s">
        <v>194</v>
      </c>
      <c r="Q12" s="6" t="s">
        <v>119</v>
      </c>
      <c r="R12" s="6" t="s">
        <v>120</v>
      </c>
      <c r="S12" s="6">
        <v>3600</v>
      </c>
      <c r="T12" s="6">
        <v>660</v>
      </c>
      <c r="U12" s="18" t="s">
        <v>79</v>
      </c>
      <c r="V12" s="19" t="s">
        <v>79</v>
      </c>
      <c r="W12" s="8" t="s">
        <v>79</v>
      </c>
    </row>
    <row r="13" ht="42" spans="1:23">
      <c r="A13" s="6" t="s">
        <v>195</v>
      </c>
      <c r="B13" s="6" t="s">
        <v>196</v>
      </c>
      <c r="C13" s="6" t="s">
        <v>197</v>
      </c>
      <c r="D13" s="7" t="s">
        <v>198</v>
      </c>
      <c r="E13" s="6" t="s">
        <v>110</v>
      </c>
      <c r="F13" s="6" t="s">
        <v>180</v>
      </c>
      <c r="G13" s="6" t="s">
        <v>199</v>
      </c>
      <c r="H13" s="8" t="s">
        <v>79</v>
      </c>
      <c r="I13" s="8" t="s">
        <v>79</v>
      </c>
      <c r="J13" s="8" t="s">
        <v>79</v>
      </c>
      <c r="K13" s="6" t="s">
        <v>200</v>
      </c>
      <c r="L13" s="6" t="s">
        <v>114</v>
      </c>
      <c r="M13" s="6" t="s">
        <v>159</v>
      </c>
      <c r="N13" s="6" t="s">
        <v>201</v>
      </c>
      <c r="O13" s="6" t="s">
        <v>152</v>
      </c>
      <c r="P13" s="10" t="s">
        <v>161</v>
      </c>
      <c r="Q13" s="6" t="s">
        <v>119</v>
      </c>
      <c r="R13" s="6" t="s">
        <v>120</v>
      </c>
      <c r="S13" s="6">
        <v>4000</v>
      </c>
      <c r="T13" s="6">
        <v>800</v>
      </c>
      <c r="U13" s="18" t="s">
        <v>79</v>
      </c>
      <c r="V13" s="19" t="s">
        <v>79</v>
      </c>
      <c r="W13" s="8" t="s">
        <v>79</v>
      </c>
    </row>
    <row r="14" ht="42" spans="1:23">
      <c r="A14" s="6" t="s">
        <v>202</v>
      </c>
      <c r="B14" s="6" t="s">
        <v>203</v>
      </c>
      <c r="C14" s="6" t="s">
        <v>204</v>
      </c>
      <c r="D14" s="7" t="s">
        <v>205</v>
      </c>
      <c r="E14" s="6" t="s">
        <v>110</v>
      </c>
      <c r="F14" s="6" t="s">
        <v>125</v>
      </c>
      <c r="G14" s="6" t="s">
        <v>206</v>
      </c>
      <c r="H14" s="8" t="s">
        <v>79</v>
      </c>
      <c r="I14" s="8" t="s">
        <v>79</v>
      </c>
      <c r="J14" s="8" t="s">
        <v>79</v>
      </c>
      <c r="K14" s="6" t="s">
        <v>207</v>
      </c>
      <c r="L14" s="6" t="s">
        <v>208</v>
      </c>
      <c r="M14" s="6" t="s">
        <v>209</v>
      </c>
      <c r="N14" s="6" t="s">
        <v>210</v>
      </c>
      <c r="O14" s="6" t="s">
        <v>211</v>
      </c>
      <c r="P14" s="10" t="s">
        <v>212</v>
      </c>
      <c r="Q14" s="6" t="s">
        <v>119</v>
      </c>
      <c r="R14" s="6" t="s">
        <v>120</v>
      </c>
      <c r="S14" s="6">
        <v>3000</v>
      </c>
      <c r="T14" s="6">
        <v>930</v>
      </c>
      <c r="U14" s="18" t="s">
        <v>79</v>
      </c>
      <c r="V14" s="19" t="s">
        <v>79</v>
      </c>
      <c r="W14" s="8" t="s">
        <v>79</v>
      </c>
    </row>
    <row r="15" ht="42" spans="1:23">
      <c r="A15" s="6" t="s">
        <v>213</v>
      </c>
      <c r="B15" s="6" t="s">
        <v>214</v>
      </c>
      <c r="C15" s="6" t="s">
        <v>215</v>
      </c>
      <c r="D15" s="7" t="s">
        <v>216</v>
      </c>
      <c r="E15" s="6" t="s">
        <v>110</v>
      </c>
      <c r="F15" s="6" t="s">
        <v>125</v>
      </c>
      <c r="G15" s="6" t="s">
        <v>217</v>
      </c>
      <c r="H15" s="8" t="s">
        <v>79</v>
      </c>
      <c r="I15" s="8" t="s">
        <v>79</v>
      </c>
      <c r="J15" s="8" t="s">
        <v>79</v>
      </c>
      <c r="K15" s="6" t="s">
        <v>218</v>
      </c>
      <c r="L15" s="6" t="s">
        <v>114</v>
      </c>
      <c r="M15" s="6" t="s">
        <v>159</v>
      </c>
      <c r="N15" s="6" t="s">
        <v>219</v>
      </c>
      <c r="O15" s="6" t="s">
        <v>152</v>
      </c>
      <c r="P15" s="10" t="s">
        <v>161</v>
      </c>
      <c r="Q15" s="6" t="s">
        <v>119</v>
      </c>
      <c r="R15" s="6" t="s">
        <v>120</v>
      </c>
      <c r="S15" s="6">
        <v>4000</v>
      </c>
      <c r="T15" s="6">
        <v>800</v>
      </c>
      <c r="U15" s="18" t="s">
        <v>79</v>
      </c>
      <c r="V15" s="19" t="s">
        <v>79</v>
      </c>
      <c r="W15" s="8" t="s">
        <v>79</v>
      </c>
    </row>
    <row r="16" ht="33.75" spans="1:23">
      <c r="A16" s="6" t="s">
        <v>220</v>
      </c>
      <c r="B16" s="31" t="s">
        <v>221</v>
      </c>
      <c r="C16" s="6" t="s">
        <v>222</v>
      </c>
      <c r="D16" s="7" t="s">
        <v>223</v>
      </c>
      <c r="E16" s="6" t="s">
        <v>224</v>
      </c>
      <c r="F16" s="6" t="s">
        <v>225</v>
      </c>
      <c r="G16" s="6" t="s">
        <v>226</v>
      </c>
      <c r="H16" s="8" t="s">
        <v>79</v>
      </c>
      <c r="I16" s="8" t="s">
        <v>79</v>
      </c>
      <c r="J16" s="8" t="s">
        <v>79</v>
      </c>
      <c r="K16" s="6" t="s">
        <v>227</v>
      </c>
      <c r="L16" s="6" t="s">
        <v>114</v>
      </c>
      <c r="M16" s="6" t="s">
        <v>228</v>
      </c>
      <c r="N16" s="33" t="s">
        <v>229</v>
      </c>
      <c r="O16" s="6" t="s">
        <v>230</v>
      </c>
      <c r="P16" s="6" t="s">
        <v>231</v>
      </c>
      <c r="Q16" s="6" t="s">
        <v>119</v>
      </c>
      <c r="R16" s="6" t="s">
        <v>120</v>
      </c>
      <c r="S16" s="6">
        <v>2900</v>
      </c>
      <c r="T16" s="6">
        <v>660</v>
      </c>
      <c r="U16" s="18" t="s">
        <v>79</v>
      </c>
      <c r="V16" s="19" t="s">
        <v>79</v>
      </c>
      <c r="W16" s="8" t="s">
        <v>79</v>
      </c>
    </row>
    <row r="17" ht="42" spans="1:23">
      <c r="A17" s="6" t="s">
        <v>232</v>
      </c>
      <c r="B17" s="31" t="s">
        <v>233</v>
      </c>
      <c r="C17" s="6" t="s">
        <v>234</v>
      </c>
      <c r="D17" s="7" t="s">
        <v>235</v>
      </c>
      <c r="E17" s="6" t="s">
        <v>224</v>
      </c>
      <c r="F17" s="6" t="s">
        <v>236</v>
      </c>
      <c r="G17" s="6" t="s">
        <v>237</v>
      </c>
      <c r="H17" s="8" t="s">
        <v>79</v>
      </c>
      <c r="I17" s="8" t="s">
        <v>79</v>
      </c>
      <c r="J17" s="8" t="s">
        <v>79</v>
      </c>
      <c r="K17" s="6" t="s">
        <v>238</v>
      </c>
      <c r="L17" s="6" t="s">
        <v>208</v>
      </c>
      <c r="M17" s="6" t="s">
        <v>239</v>
      </c>
      <c r="N17" s="6" t="s">
        <v>240</v>
      </c>
      <c r="O17" s="6" t="s">
        <v>211</v>
      </c>
      <c r="P17" s="10" t="s">
        <v>212</v>
      </c>
      <c r="Q17" s="6" t="s">
        <v>119</v>
      </c>
      <c r="R17" s="6" t="s">
        <v>120</v>
      </c>
      <c r="S17" s="6">
        <v>6000</v>
      </c>
      <c r="T17" s="6">
        <v>930</v>
      </c>
      <c r="U17" s="18" t="s">
        <v>79</v>
      </c>
      <c r="V17" s="19" t="s">
        <v>79</v>
      </c>
      <c r="W17" s="8" t="s">
        <v>79</v>
      </c>
    </row>
    <row r="18" ht="42" spans="1:23">
      <c r="A18" s="6" t="s">
        <v>241</v>
      </c>
      <c r="B18" s="31" t="s">
        <v>242</v>
      </c>
      <c r="C18" s="6" t="s">
        <v>243</v>
      </c>
      <c r="D18" s="7" t="s">
        <v>244</v>
      </c>
      <c r="E18" s="6" t="s">
        <v>224</v>
      </c>
      <c r="F18" s="6" t="s">
        <v>236</v>
      </c>
      <c r="G18" s="6" t="s">
        <v>245</v>
      </c>
      <c r="H18" s="8" t="s">
        <v>79</v>
      </c>
      <c r="I18" s="8" t="s">
        <v>79</v>
      </c>
      <c r="J18" s="8" t="s">
        <v>79</v>
      </c>
      <c r="K18" s="6" t="s">
        <v>246</v>
      </c>
      <c r="L18" s="6" t="s">
        <v>247</v>
      </c>
      <c r="M18" s="6" t="s">
        <v>248</v>
      </c>
      <c r="N18" s="10" t="s">
        <v>249</v>
      </c>
      <c r="O18" s="6" t="s">
        <v>250</v>
      </c>
      <c r="P18" s="10" t="s">
        <v>251</v>
      </c>
      <c r="Q18" s="6" t="s">
        <v>119</v>
      </c>
      <c r="R18" s="6" t="s">
        <v>120</v>
      </c>
      <c r="S18" s="6">
        <v>41800</v>
      </c>
      <c r="T18" s="6">
        <v>10900</v>
      </c>
      <c r="U18" s="18" t="s">
        <v>79</v>
      </c>
      <c r="V18" s="19" t="s">
        <v>79</v>
      </c>
      <c r="W18" s="8" t="s">
        <v>79</v>
      </c>
    </row>
    <row r="19" ht="33.75" spans="1:23">
      <c r="A19" s="6" t="s">
        <v>252</v>
      </c>
      <c r="B19" s="31" t="s">
        <v>242</v>
      </c>
      <c r="C19" s="6" t="s">
        <v>243</v>
      </c>
      <c r="D19" s="7" t="s">
        <v>244</v>
      </c>
      <c r="E19" s="6" t="s">
        <v>224</v>
      </c>
      <c r="F19" s="6" t="s">
        <v>236</v>
      </c>
      <c r="G19" s="6" t="s">
        <v>135</v>
      </c>
      <c r="H19" s="8" t="s">
        <v>79</v>
      </c>
      <c r="I19" s="8" t="s">
        <v>79</v>
      </c>
      <c r="J19" s="8" t="s">
        <v>79</v>
      </c>
      <c r="K19" s="6" t="s">
        <v>246</v>
      </c>
      <c r="L19" s="6" t="s">
        <v>208</v>
      </c>
      <c r="M19" s="6" t="s">
        <v>253</v>
      </c>
      <c r="N19" s="6" t="s">
        <v>254</v>
      </c>
      <c r="O19" s="6" t="s">
        <v>255</v>
      </c>
      <c r="P19" s="10" t="s">
        <v>251</v>
      </c>
      <c r="Q19" s="6" t="s">
        <v>119</v>
      </c>
      <c r="R19" s="6" t="s">
        <v>120</v>
      </c>
      <c r="S19" s="6">
        <v>4600</v>
      </c>
      <c r="T19" s="6">
        <v>930</v>
      </c>
      <c r="U19" s="18" t="s">
        <v>79</v>
      </c>
      <c r="V19" s="19" t="s">
        <v>79</v>
      </c>
      <c r="W19" s="8" t="s">
        <v>79</v>
      </c>
    </row>
    <row r="20" ht="33.75" spans="1:23">
      <c r="A20" s="6" t="s">
        <v>256</v>
      </c>
      <c r="B20" s="31" t="s">
        <v>257</v>
      </c>
      <c r="C20" s="6" t="s">
        <v>258</v>
      </c>
      <c r="D20" s="7" t="s">
        <v>259</v>
      </c>
      <c r="E20" s="6" t="s">
        <v>224</v>
      </c>
      <c r="F20" s="6" t="s">
        <v>260</v>
      </c>
      <c r="G20" s="6" t="s">
        <v>112</v>
      </c>
      <c r="H20" s="8" t="s">
        <v>79</v>
      </c>
      <c r="I20" s="8" t="s">
        <v>79</v>
      </c>
      <c r="J20" s="8" t="s">
        <v>79</v>
      </c>
      <c r="K20" s="6" t="s">
        <v>261</v>
      </c>
      <c r="L20" s="6" t="s">
        <v>114</v>
      </c>
      <c r="M20" s="6" t="s">
        <v>262</v>
      </c>
      <c r="N20" s="10" t="s">
        <v>263</v>
      </c>
      <c r="O20" s="6" t="s">
        <v>264</v>
      </c>
      <c r="P20" s="6" t="s">
        <v>231</v>
      </c>
      <c r="Q20" s="6" t="s">
        <v>119</v>
      </c>
      <c r="R20" s="6" t="s">
        <v>120</v>
      </c>
      <c r="S20" s="6">
        <v>4650</v>
      </c>
      <c r="T20" s="6">
        <v>800</v>
      </c>
      <c r="U20" s="18" t="s">
        <v>79</v>
      </c>
      <c r="V20" s="19" t="s">
        <v>79</v>
      </c>
      <c r="W20" s="8" t="s">
        <v>79</v>
      </c>
    </row>
    <row r="21" ht="36" spans="1:23">
      <c r="A21" s="6" t="s">
        <v>265</v>
      </c>
      <c r="B21" s="31" t="s">
        <v>266</v>
      </c>
      <c r="C21" s="6" t="s">
        <v>267</v>
      </c>
      <c r="D21" s="7" t="s">
        <v>268</v>
      </c>
      <c r="E21" s="6" t="s">
        <v>269</v>
      </c>
      <c r="F21" s="6" t="s">
        <v>270</v>
      </c>
      <c r="G21" s="6" t="s">
        <v>271</v>
      </c>
      <c r="H21" s="8" t="s">
        <v>79</v>
      </c>
      <c r="I21" s="8" t="s">
        <v>79</v>
      </c>
      <c r="J21" s="8" t="s">
        <v>79</v>
      </c>
      <c r="K21" s="6" t="s">
        <v>272</v>
      </c>
      <c r="L21" s="6" t="s">
        <v>208</v>
      </c>
      <c r="M21" s="6" t="s">
        <v>273</v>
      </c>
      <c r="N21" s="6" t="s">
        <v>274</v>
      </c>
      <c r="O21" s="6" t="s">
        <v>275</v>
      </c>
      <c r="P21" s="7" t="s">
        <v>276</v>
      </c>
      <c r="Q21" s="6" t="s">
        <v>119</v>
      </c>
      <c r="R21" s="6" t="s">
        <v>120</v>
      </c>
      <c r="S21" s="6">
        <v>6000</v>
      </c>
      <c r="T21" s="6">
        <v>930</v>
      </c>
      <c r="U21" s="18" t="s">
        <v>79</v>
      </c>
      <c r="V21" s="19" t="s">
        <v>79</v>
      </c>
      <c r="W21" s="8" t="s">
        <v>79</v>
      </c>
    </row>
    <row r="22" ht="42" spans="1:23">
      <c r="A22" s="6" t="s">
        <v>277</v>
      </c>
      <c r="B22" s="31" t="s">
        <v>278</v>
      </c>
      <c r="C22" s="6" t="s">
        <v>279</v>
      </c>
      <c r="D22" s="7" t="s">
        <v>280</v>
      </c>
      <c r="E22" s="6" t="s">
        <v>269</v>
      </c>
      <c r="F22" s="6" t="s">
        <v>281</v>
      </c>
      <c r="G22" s="6" t="s">
        <v>282</v>
      </c>
      <c r="H22" s="8" t="s">
        <v>79</v>
      </c>
      <c r="I22" s="8" t="s">
        <v>79</v>
      </c>
      <c r="J22" s="8" t="s">
        <v>79</v>
      </c>
      <c r="K22" s="6" t="s">
        <v>261</v>
      </c>
      <c r="L22" s="6" t="s">
        <v>208</v>
      </c>
      <c r="M22" s="6" t="s">
        <v>209</v>
      </c>
      <c r="N22" s="6" t="s">
        <v>283</v>
      </c>
      <c r="O22" s="6" t="s">
        <v>211</v>
      </c>
      <c r="P22" s="10" t="s">
        <v>212</v>
      </c>
      <c r="Q22" s="6" t="s">
        <v>119</v>
      </c>
      <c r="R22" s="6" t="s">
        <v>120</v>
      </c>
      <c r="S22" s="6">
        <v>5000</v>
      </c>
      <c r="T22" s="6">
        <v>930</v>
      </c>
      <c r="U22" s="18" t="s">
        <v>79</v>
      </c>
      <c r="V22" s="19" t="s">
        <v>79</v>
      </c>
      <c r="W22" s="8" t="s">
        <v>79</v>
      </c>
    </row>
    <row r="23" ht="42" spans="1:23">
      <c r="A23" s="6" t="s">
        <v>284</v>
      </c>
      <c r="B23" s="31" t="s">
        <v>285</v>
      </c>
      <c r="C23" s="6" t="s">
        <v>286</v>
      </c>
      <c r="D23" s="9" t="s">
        <v>287</v>
      </c>
      <c r="E23" s="6" t="s">
        <v>269</v>
      </c>
      <c r="F23" s="6" t="s">
        <v>288</v>
      </c>
      <c r="G23" s="6" t="s">
        <v>289</v>
      </c>
      <c r="H23" s="8" t="s">
        <v>79</v>
      </c>
      <c r="I23" s="8" t="s">
        <v>79</v>
      </c>
      <c r="J23" s="8" t="s">
        <v>79</v>
      </c>
      <c r="K23" s="6" t="s">
        <v>290</v>
      </c>
      <c r="L23" s="6" t="s">
        <v>208</v>
      </c>
      <c r="M23" s="6" t="s">
        <v>291</v>
      </c>
      <c r="N23" s="6" t="s">
        <v>292</v>
      </c>
      <c r="O23" s="6" t="s">
        <v>211</v>
      </c>
      <c r="P23" s="10" t="s">
        <v>212</v>
      </c>
      <c r="Q23" s="6" t="s">
        <v>119</v>
      </c>
      <c r="R23" s="6" t="s">
        <v>120</v>
      </c>
      <c r="S23" s="6">
        <v>4300</v>
      </c>
      <c r="T23" s="6">
        <v>330</v>
      </c>
      <c r="U23" s="18" t="s">
        <v>79</v>
      </c>
      <c r="V23" s="19" t="s">
        <v>79</v>
      </c>
      <c r="W23" s="8" t="s">
        <v>79</v>
      </c>
    </row>
    <row r="24" ht="36" spans="1:23">
      <c r="A24" s="6" t="s">
        <v>293</v>
      </c>
      <c r="B24" s="31" t="s">
        <v>294</v>
      </c>
      <c r="C24" s="6" t="s">
        <v>295</v>
      </c>
      <c r="D24" s="7" t="s">
        <v>296</v>
      </c>
      <c r="E24" s="6" t="s">
        <v>269</v>
      </c>
      <c r="F24" s="6" t="s">
        <v>297</v>
      </c>
      <c r="G24" s="6" t="s">
        <v>298</v>
      </c>
      <c r="H24" s="8" t="s">
        <v>79</v>
      </c>
      <c r="I24" s="8" t="s">
        <v>79</v>
      </c>
      <c r="J24" s="8" t="s">
        <v>79</v>
      </c>
      <c r="K24" s="6" t="s">
        <v>299</v>
      </c>
      <c r="L24" s="6" t="s">
        <v>247</v>
      </c>
      <c r="M24" s="6" t="s">
        <v>300</v>
      </c>
      <c r="N24" s="6" t="s">
        <v>301</v>
      </c>
      <c r="O24" s="6" t="s">
        <v>302</v>
      </c>
      <c r="P24" s="7" t="s">
        <v>276</v>
      </c>
      <c r="Q24" s="6" t="s">
        <v>119</v>
      </c>
      <c r="R24" s="6" t="s">
        <v>120</v>
      </c>
      <c r="S24" s="6">
        <v>71580</v>
      </c>
      <c r="T24" s="6">
        <v>15300</v>
      </c>
      <c r="U24" s="18" t="s">
        <v>79</v>
      </c>
      <c r="V24" s="19" t="s">
        <v>79</v>
      </c>
      <c r="W24" s="8" t="s">
        <v>79</v>
      </c>
    </row>
    <row r="25" ht="42" spans="1:23">
      <c r="A25" s="6" t="s">
        <v>303</v>
      </c>
      <c r="B25" s="31" t="s">
        <v>304</v>
      </c>
      <c r="C25" s="6" t="s">
        <v>305</v>
      </c>
      <c r="D25" s="7" t="s">
        <v>306</v>
      </c>
      <c r="E25" s="6" t="s">
        <v>269</v>
      </c>
      <c r="F25" s="6" t="s">
        <v>281</v>
      </c>
      <c r="G25" s="6" t="s">
        <v>307</v>
      </c>
      <c r="H25" s="8" t="s">
        <v>79</v>
      </c>
      <c r="I25" s="8" t="s">
        <v>79</v>
      </c>
      <c r="J25" s="8" t="s">
        <v>79</v>
      </c>
      <c r="K25" s="6" t="s">
        <v>308</v>
      </c>
      <c r="L25" s="6" t="s">
        <v>114</v>
      </c>
      <c r="M25" s="6" t="s">
        <v>309</v>
      </c>
      <c r="N25" s="6" t="s">
        <v>310</v>
      </c>
      <c r="O25" s="10" t="s">
        <v>311</v>
      </c>
      <c r="P25" s="10" t="s">
        <v>311</v>
      </c>
      <c r="Q25" s="6" t="s">
        <v>119</v>
      </c>
      <c r="R25" s="6" t="s">
        <v>120</v>
      </c>
      <c r="S25" s="6">
        <v>4000</v>
      </c>
      <c r="T25" s="6">
        <v>800</v>
      </c>
      <c r="U25" s="18" t="s">
        <v>79</v>
      </c>
      <c r="V25" s="19" t="s">
        <v>79</v>
      </c>
      <c r="W25" s="8" t="s">
        <v>79</v>
      </c>
    </row>
    <row r="26" ht="33.75" spans="1:23">
      <c r="A26" s="6" t="s">
        <v>312</v>
      </c>
      <c r="B26" s="31" t="s">
        <v>313</v>
      </c>
      <c r="C26" s="6" t="s">
        <v>314</v>
      </c>
      <c r="D26" s="9" t="s">
        <v>315</v>
      </c>
      <c r="E26" s="6" t="s">
        <v>269</v>
      </c>
      <c r="F26" s="6" t="s">
        <v>288</v>
      </c>
      <c r="G26" s="6" t="s">
        <v>316</v>
      </c>
      <c r="H26" s="8" t="s">
        <v>79</v>
      </c>
      <c r="I26" s="8" t="s">
        <v>79</v>
      </c>
      <c r="J26" s="8" t="s">
        <v>79</v>
      </c>
      <c r="K26" s="6" t="s">
        <v>317</v>
      </c>
      <c r="L26" s="6" t="s">
        <v>247</v>
      </c>
      <c r="M26" s="6" t="s">
        <v>318</v>
      </c>
      <c r="N26" s="6" t="s">
        <v>319</v>
      </c>
      <c r="O26" s="10" t="s">
        <v>320</v>
      </c>
      <c r="P26" s="10" t="s">
        <v>321</v>
      </c>
      <c r="Q26" s="6" t="s">
        <v>119</v>
      </c>
      <c r="R26" s="6" t="s">
        <v>120</v>
      </c>
      <c r="S26" s="6">
        <v>43800</v>
      </c>
      <c r="T26" s="6">
        <v>10900</v>
      </c>
      <c r="U26" s="18" t="s">
        <v>79</v>
      </c>
      <c r="V26" s="19" t="s">
        <v>79</v>
      </c>
      <c r="W26" s="8" t="s">
        <v>79</v>
      </c>
    </row>
    <row r="27" ht="33.75" spans="1:23">
      <c r="A27" s="6" t="s">
        <v>322</v>
      </c>
      <c r="B27" s="31" t="s">
        <v>323</v>
      </c>
      <c r="C27" s="6" t="s">
        <v>324</v>
      </c>
      <c r="D27" s="9" t="s">
        <v>325</v>
      </c>
      <c r="E27" s="6" t="s">
        <v>269</v>
      </c>
      <c r="F27" s="6" t="s">
        <v>288</v>
      </c>
      <c r="G27" s="6" t="s">
        <v>326</v>
      </c>
      <c r="H27" s="8" t="s">
        <v>79</v>
      </c>
      <c r="I27" s="8" t="s">
        <v>79</v>
      </c>
      <c r="J27" s="8" t="s">
        <v>79</v>
      </c>
      <c r="K27" s="6" t="s">
        <v>317</v>
      </c>
      <c r="L27" s="6" t="s">
        <v>247</v>
      </c>
      <c r="M27" s="6" t="s">
        <v>318</v>
      </c>
      <c r="N27" s="6" t="s">
        <v>327</v>
      </c>
      <c r="O27" s="10" t="s">
        <v>320</v>
      </c>
      <c r="P27" s="10" t="s">
        <v>321</v>
      </c>
      <c r="Q27" s="6" t="s">
        <v>119</v>
      </c>
      <c r="R27" s="6" t="s">
        <v>120</v>
      </c>
      <c r="S27" s="6">
        <v>43800</v>
      </c>
      <c r="T27" s="6">
        <v>10900</v>
      </c>
      <c r="U27" s="18" t="s">
        <v>79</v>
      </c>
      <c r="V27" s="19" t="s">
        <v>79</v>
      </c>
      <c r="W27" s="8" t="s">
        <v>79</v>
      </c>
    </row>
    <row r="28" ht="33.75" spans="1:23">
      <c r="A28" s="6" t="s">
        <v>328</v>
      </c>
      <c r="B28" s="31" t="s">
        <v>329</v>
      </c>
      <c r="C28" s="6" t="s">
        <v>330</v>
      </c>
      <c r="D28" s="9" t="s">
        <v>331</v>
      </c>
      <c r="E28" s="6" t="s">
        <v>269</v>
      </c>
      <c r="F28" s="6" t="s">
        <v>288</v>
      </c>
      <c r="G28" s="6" t="s">
        <v>326</v>
      </c>
      <c r="H28" s="8" t="s">
        <v>79</v>
      </c>
      <c r="I28" s="8" t="s">
        <v>79</v>
      </c>
      <c r="J28" s="8" t="s">
        <v>79</v>
      </c>
      <c r="K28" s="6" t="s">
        <v>317</v>
      </c>
      <c r="L28" s="6" t="s">
        <v>247</v>
      </c>
      <c r="M28" s="6" t="s">
        <v>318</v>
      </c>
      <c r="N28" s="6" t="s">
        <v>332</v>
      </c>
      <c r="O28" s="10" t="s">
        <v>320</v>
      </c>
      <c r="P28" s="10" t="s">
        <v>321</v>
      </c>
      <c r="Q28" s="6" t="s">
        <v>119</v>
      </c>
      <c r="R28" s="6" t="s">
        <v>120</v>
      </c>
      <c r="S28" s="6">
        <v>43800</v>
      </c>
      <c r="T28" s="6">
        <v>10900</v>
      </c>
      <c r="U28" s="18" t="s">
        <v>79</v>
      </c>
      <c r="V28" s="19" t="s">
        <v>79</v>
      </c>
      <c r="W28" s="8" t="s">
        <v>79</v>
      </c>
    </row>
    <row r="29" ht="33.75" spans="1:23">
      <c r="A29" s="6" t="s">
        <v>333</v>
      </c>
      <c r="B29" s="31" t="s">
        <v>334</v>
      </c>
      <c r="C29" s="6" t="s">
        <v>335</v>
      </c>
      <c r="D29" s="7" t="s">
        <v>336</v>
      </c>
      <c r="E29" s="6" t="s">
        <v>269</v>
      </c>
      <c r="F29" s="6" t="s">
        <v>270</v>
      </c>
      <c r="G29" s="6" t="s">
        <v>337</v>
      </c>
      <c r="H29" s="8" t="s">
        <v>79</v>
      </c>
      <c r="I29" s="8" t="s">
        <v>79</v>
      </c>
      <c r="J29" s="8" t="s">
        <v>79</v>
      </c>
      <c r="K29" s="6" t="s">
        <v>338</v>
      </c>
      <c r="L29" s="6" t="s">
        <v>208</v>
      </c>
      <c r="M29" s="6" t="s">
        <v>339</v>
      </c>
      <c r="N29" s="6" t="s">
        <v>340</v>
      </c>
      <c r="O29" s="6" t="s">
        <v>341</v>
      </c>
      <c r="P29" s="10" t="s">
        <v>342</v>
      </c>
      <c r="Q29" s="6" t="s">
        <v>119</v>
      </c>
      <c r="R29" s="6" t="s">
        <v>120</v>
      </c>
      <c r="S29" s="6">
        <v>5200</v>
      </c>
      <c r="T29" s="6">
        <v>930</v>
      </c>
      <c r="U29" s="18" t="s">
        <v>79</v>
      </c>
      <c r="V29" s="19" t="s">
        <v>79</v>
      </c>
      <c r="W29" s="8" t="s">
        <v>79</v>
      </c>
    </row>
    <row r="30" ht="42" spans="1:23">
      <c r="A30" s="6" t="s">
        <v>343</v>
      </c>
      <c r="B30" s="6" t="s">
        <v>344</v>
      </c>
      <c r="C30" s="6" t="s">
        <v>345</v>
      </c>
      <c r="D30" s="7" t="s">
        <v>346</v>
      </c>
      <c r="E30" s="6" t="s">
        <v>347</v>
      </c>
      <c r="F30" s="6" t="s">
        <v>348</v>
      </c>
      <c r="G30" s="6" t="s">
        <v>349</v>
      </c>
      <c r="H30" s="8" t="s">
        <v>79</v>
      </c>
      <c r="I30" s="8" t="s">
        <v>79</v>
      </c>
      <c r="J30" s="8" t="s">
        <v>79</v>
      </c>
      <c r="K30" s="6" t="s">
        <v>350</v>
      </c>
      <c r="L30" s="6" t="s">
        <v>114</v>
      </c>
      <c r="M30" s="6" t="s">
        <v>150</v>
      </c>
      <c r="N30" s="6" t="s">
        <v>351</v>
      </c>
      <c r="O30" s="6" t="s">
        <v>152</v>
      </c>
      <c r="P30" s="10" t="s">
        <v>161</v>
      </c>
      <c r="Q30" s="6" t="s">
        <v>119</v>
      </c>
      <c r="R30" s="6" t="s">
        <v>120</v>
      </c>
      <c r="S30" s="6">
        <v>4000</v>
      </c>
      <c r="T30" s="6">
        <v>800</v>
      </c>
      <c r="U30" s="18" t="s">
        <v>79</v>
      </c>
      <c r="V30" s="19" t="s">
        <v>79</v>
      </c>
      <c r="W30" s="8" t="s">
        <v>79</v>
      </c>
    </row>
    <row r="31" ht="34.5" spans="1:23">
      <c r="A31" s="6" t="s">
        <v>352</v>
      </c>
      <c r="B31" s="6" t="s">
        <v>353</v>
      </c>
      <c r="C31" s="6" t="s">
        <v>354</v>
      </c>
      <c r="D31" s="9" t="s">
        <v>355</v>
      </c>
      <c r="E31" s="6" t="s">
        <v>356</v>
      </c>
      <c r="F31" s="6" t="s">
        <v>357</v>
      </c>
      <c r="G31" s="6" t="s">
        <v>358</v>
      </c>
      <c r="H31" s="8" t="s">
        <v>79</v>
      </c>
      <c r="I31" s="8" t="s">
        <v>79</v>
      </c>
      <c r="J31" s="8" t="s">
        <v>79</v>
      </c>
      <c r="K31" s="6" t="s">
        <v>359</v>
      </c>
      <c r="L31" s="6" t="s">
        <v>114</v>
      </c>
      <c r="M31" s="6" t="s">
        <v>360</v>
      </c>
      <c r="N31" s="6" t="s">
        <v>361</v>
      </c>
      <c r="O31" s="10" t="s">
        <v>362</v>
      </c>
      <c r="P31" s="10" t="s">
        <v>363</v>
      </c>
      <c r="Q31" s="6" t="s">
        <v>119</v>
      </c>
      <c r="R31" s="6" t="s">
        <v>120</v>
      </c>
      <c r="S31" s="6">
        <v>2700</v>
      </c>
      <c r="T31" s="6">
        <v>660</v>
      </c>
      <c r="U31" s="18" t="s">
        <v>79</v>
      </c>
      <c r="V31" s="19" t="s">
        <v>79</v>
      </c>
      <c r="W31" s="8" t="s">
        <v>79</v>
      </c>
    </row>
    <row r="32" ht="18.75" spans="1:23">
      <c r="A32" s="11" t="s">
        <v>364</v>
      </c>
      <c r="B32" s="11"/>
      <c r="C32" s="11" t="s">
        <v>79</v>
      </c>
      <c r="D32" s="11" t="s">
        <v>79</v>
      </c>
      <c r="E32" s="11" t="s">
        <v>79</v>
      </c>
      <c r="F32" s="11" t="s">
        <v>79</v>
      </c>
      <c r="G32" s="11" t="s">
        <v>79</v>
      </c>
      <c r="H32" s="11" t="s">
        <v>79</v>
      </c>
      <c r="I32" s="11" t="s">
        <v>79</v>
      </c>
      <c r="J32" s="11" t="s">
        <v>79</v>
      </c>
      <c r="K32" s="11" t="s">
        <v>79</v>
      </c>
      <c r="L32" s="11" t="s">
        <v>79</v>
      </c>
      <c r="M32" s="11" t="s">
        <v>79</v>
      </c>
      <c r="N32" s="11" t="s">
        <v>79</v>
      </c>
      <c r="O32" s="11" t="s">
        <v>79</v>
      </c>
      <c r="P32" s="11" t="s">
        <v>79</v>
      </c>
      <c r="Q32" s="16" t="s">
        <v>365</v>
      </c>
      <c r="R32" s="16" t="s">
        <v>366</v>
      </c>
      <c r="S32" s="20">
        <v>344530</v>
      </c>
      <c r="T32" s="16">
        <v>77850</v>
      </c>
      <c r="U32" s="21" t="s">
        <v>367</v>
      </c>
      <c r="V32" s="21" t="s">
        <v>367</v>
      </c>
      <c r="W32" s="21"/>
    </row>
    <row r="33" ht="15.75" spans="1:23">
      <c r="A33" s="12" t="s">
        <v>368</v>
      </c>
      <c r="B33" s="12"/>
      <c r="C33" s="12" t="s">
        <v>79</v>
      </c>
      <c r="D33" s="12" t="s">
        <v>79</v>
      </c>
      <c r="E33" s="12" t="s">
        <v>79</v>
      </c>
      <c r="F33" s="12" t="s">
        <v>79</v>
      </c>
      <c r="G33" s="12" t="s">
        <v>79</v>
      </c>
      <c r="H33" s="12" t="s">
        <v>79</v>
      </c>
      <c r="I33" s="12" t="s">
        <v>79</v>
      </c>
      <c r="J33" s="12" t="s">
        <v>79</v>
      </c>
      <c r="K33" s="12" t="s">
        <v>79</v>
      </c>
      <c r="L33" s="12" t="s">
        <v>79</v>
      </c>
      <c r="M33" s="12" t="s">
        <v>79</v>
      </c>
      <c r="N33" s="12" t="s">
        <v>79</v>
      </c>
      <c r="O33" s="12" t="s">
        <v>79</v>
      </c>
      <c r="P33" s="12" t="s">
        <v>79</v>
      </c>
      <c r="Q33" s="12" t="s">
        <v>79</v>
      </c>
      <c r="R33" s="12" t="s">
        <v>79</v>
      </c>
      <c r="S33" s="12" t="s">
        <v>79</v>
      </c>
      <c r="T33" s="12" t="s">
        <v>79</v>
      </c>
      <c r="U33" s="12" t="s">
        <v>79</v>
      </c>
      <c r="V33" s="12" t="s">
        <v>79</v>
      </c>
      <c r="W33" s="12" t="s">
        <v>79</v>
      </c>
    </row>
    <row r="34" ht="16.5" spans="1:23">
      <c r="A34" s="13" t="s">
        <v>369</v>
      </c>
      <c r="B34" s="13"/>
      <c r="C34" s="13" t="s">
        <v>79</v>
      </c>
      <c r="D34" s="13" t="s">
        <v>79</v>
      </c>
      <c r="E34" s="13" t="s">
        <v>79</v>
      </c>
      <c r="F34" s="13" t="s">
        <v>79</v>
      </c>
      <c r="G34" s="13" t="s">
        <v>79</v>
      </c>
      <c r="H34" s="13" t="s">
        <v>79</v>
      </c>
      <c r="I34" s="13" t="s">
        <v>79</v>
      </c>
      <c r="J34" s="13" t="s">
        <v>79</v>
      </c>
      <c r="K34" s="13" t="s">
        <v>79</v>
      </c>
      <c r="L34" s="13" t="s">
        <v>79</v>
      </c>
      <c r="M34" s="13" t="s">
        <v>79</v>
      </c>
      <c r="N34" s="13" t="s">
        <v>79</v>
      </c>
      <c r="O34" s="13" t="s">
        <v>79</v>
      </c>
      <c r="P34" s="13" t="s">
        <v>79</v>
      </c>
      <c r="Q34" s="13" t="s">
        <v>79</v>
      </c>
      <c r="R34" s="13" t="s">
        <v>79</v>
      </c>
      <c r="S34" s="13" t="s">
        <v>79</v>
      </c>
      <c r="T34" s="13" t="s">
        <v>79</v>
      </c>
      <c r="U34" s="13" t="s">
        <v>79</v>
      </c>
      <c r="V34" s="13" t="s">
        <v>79</v>
      </c>
      <c r="W34" s="13" t="s">
        <v>79</v>
      </c>
    </row>
  </sheetData>
  <mergeCells count="10">
    <mergeCell ref="A1:D1"/>
    <mergeCell ref="E1:J1"/>
    <mergeCell ref="K1:L1"/>
    <mergeCell ref="M1:P1"/>
    <mergeCell ref="Q1:W1"/>
    <mergeCell ref="U2:V2"/>
    <mergeCell ref="A32:P32"/>
    <mergeCell ref="V32:W32"/>
    <mergeCell ref="A33:W33"/>
    <mergeCell ref="A34:W34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17" sqref="L17"/>
    </sheetView>
  </sheetViews>
  <sheetFormatPr defaultColWidth="9" defaultRowHeight="13.5"/>
  <sheetData>
    <row r="1" ht="34" customHeight="1" spans="1:13">
      <c r="A1" s="22" t="s">
        <v>370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ht="14.25" spans="1:13">
      <c r="A2" s="24" t="s">
        <v>1</v>
      </c>
      <c r="B2" s="25" t="s">
        <v>371</v>
      </c>
      <c r="C2" s="25"/>
      <c r="D2" s="25"/>
      <c r="E2" s="25" t="s">
        <v>372</v>
      </c>
      <c r="F2" s="25"/>
      <c r="G2" s="25"/>
      <c r="H2" s="25"/>
      <c r="I2" s="25"/>
      <c r="J2" s="25"/>
      <c r="K2" s="25"/>
      <c r="L2" s="25" t="s">
        <v>373</v>
      </c>
      <c r="M2" s="25"/>
    </row>
    <row r="3" ht="42.75" spans="1:13">
      <c r="A3" s="26"/>
      <c r="B3" s="27" t="s">
        <v>374</v>
      </c>
      <c r="C3" s="27" t="s">
        <v>375</v>
      </c>
      <c r="D3" s="27" t="s">
        <v>376</v>
      </c>
      <c r="E3" s="27" t="s">
        <v>54</v>
      </c>
      <c r="F3" s="27" t="s">
        <v>377</v>
      </c>
      <c r="G3" s="27" t="s">
        <v>378</v>
      </c>
      <c r="H3" s="27" t="s">
        <v>379</v>
      </c>
      <c r="I3" s="27" t="s">
        <v>380</v>
      </c>
      <c r="J3" s="27" t="s">
        <v>381</v>
      </c>
      <c r="K3" s="27" t="s">
        <v>382</v>
      </c>
      <c r="L3" s="29" t="s">
        <v>383</v>
      </c>
      <c r="M3" s="29" t="s">
        <v>384</v>
      </c>
    </row>
    <row r="4" ht="57" spans="1:13">
      <c r="A4" s="28" t="s">
        <v>385</v>
      </c>
      <c r="B4" s="28" t="s">
        <v>64</v>
      </c>
      <c r="C4" s="28" t="s">
        <v>386</v>
      </c>
      <c r="D4" s="28" t="s">
        <v>387</v>
      </c>
      <c r="E4" s="28" t="s">
        <v>388</v>
      </c>
      <c r="F4" s="28" t="s">
        <v>389</v>
      </c>
      <c r="G4" s="28" t="s">
        <v>388</v>
      </c>
      <c r="H4" s="28" t="s">
        <v>390</v>
      </c>
      <c r="I4" s="28" t="s">
        <v>391</v>
      </c>
      <c r="J4" s="28" t="s">
        <v>385</v>
      </c>
      <c r="K4" s="28" t="s">
        <v>392</v>
      </c>
      <c r="L4" s="28" t="s">
        <v>393</v>
      </c>
      <c r="M4" s="28" t="s">
        <v>393</v>
      </c>
    </row>
    <row r="5" ht="42.75" spans="1:13">
      <c r="A5" s="28" t="s">
        <v>394</v>
      </c>
      <c r="B5" s="28" t="s">
        <v>65</v>
      </c>
      <c r="C5" s="28" t="s">
        <v>395</v>
      </c>
      <c r="D5" s="28" t="s">
        <v>396</v>
      </c>
      <c r="E5" s="28" t="s">
        <v>388</v>
      </c>
      <c r="F5" s="28" t="s">
        <v>397</v>
      </c>
      <c r="G5" s="28" t="s">
        <v>388</v>
      </c>
      <c r="H5" s="28" t="s">
        <v>398</v>
      </c>
      <c r="I5" s="28" t="s">
        <v>399</v>
      </c>
      <c r="J5" s="28" t="s">
        <v>385</v>
      </c>
      <c r="K5" s="28" t="s">
        <v>400</v>
      </c>
      <c r="L5" s="28" t="s">
        <v>393</v>
      </c>
      <c r="M5" s="28" t="s">
        <v>393</v>
      </c>
    </row>
    <row r="6" ht="42.75" spans="1:13">
      <c r="A6" s="28" t="s">
        <v>401</v>
      </c>
      <c r="B6" s="28" t="s">
        <v>65</v>
      </c>
      <c r="C6" s="28" t="s">
        <v>402</v>
      </c>
      <c r="D6" s="28" t="s">
        <v>403</v>
      </c>
      <c r="E6" s="28" t="s">
        <v>388</v>
      </c>
      <c r="F6" s="28" t="s">
        <v>404</v>
      </c>
      <c r="G6" s="28" t="s">
        <v>388</v>
      </c>
      <c r="H6" s="28" t="s">
        <v>405</v>
      </c>
      <c r="I6" s="28" t="s">
        <v>404</v>
      </c>
      <c r="J6" s="28" t="s">
        <v>385</v>
      </c>
      <c r="K6" s="28" t="s">
        <v>406</v>
      </c>
      <c r="L6" s="28" t="s">
        <v>407</v>
      </c>
      <c r="M6" s="28" t="s">
        <v>407</v>
      </c>
    </row>
    <row r="7" ht="42.75" spans="1:13">
      <c r="A7" s="28" t="s">
        <v>408</v>
      </c>
      <c r="B7" s="28" t="s">
        <v>65</v>
      </c>
      <c r="C7" s="28" t="s">
        <v>409</v>
      </c>
      <c r="D7" s="28" t="s">
        <v>410</v>
      </c>
      <c r="E7" s="28" t="s">
        <v>388</v>
      </c>
      <c r="F7" s="28" t="s">
        <v>397</v>
      </c>
      <c r="G7" s="28" t="s">
        <v>388</v>
      </c>
      <c r="H7" s="28" t="s">
        <v>398</v>
      </c>
      <c r="I7" s="28" t="s">
        <v>399</v>
      </c>
      <c r="J7" s="28" t="s">
        <v>385</v>
      </c>
      <c r="K7" s="28" t="s">
        <v>411</v>
      </c>
      <c r="L7" s="28" t="s">
        <v>393</v>
      </c>
      <c r="M7" s="28" t="s">
        <v>393</v>
      </c>
    </row>
    <row r="8" ht="42.75" spans="1:13">
      <c r="A8" s="28" t="s">
        <v>412</v>
      </c>
      <c r="B8" s="28" t="s">
        <v>65</v>
      </c>
      <c r="C8" s="28" t="s">
        <v>413</v>
      </c>
      <c r="D8" s="28" t="s">
        <v>414</v>
      </c>
      <c r="E8" s="28" t="s">
        <v>388</v>
      </c>
      <c r="F8" s="28" t="s">
        <v>404</v>
      </c>
      <c r="G8" s="28" t="s">
        <v>388</v>
      </c>
      <c r="H8" s="28" t="s">
        <v>405</v>
      </c>
      <c r="I8" s="28" t="s">
        <v>404</v>
      </c>
      <c r="J8" s="28" t="s">
        <v>385</v>
      </c>
      <c r="K8" s="28" t="s">
        <v>406</v>
      </c>
      <c r="L8" s="28" t="s">
        <v>407</v>
      </c>
      <c r="M8" s="28" t="s">
        <v>407</v>
      </c>
    </row>
    <row r="9" ht="57" spans="1:14">
      <c r="A9" s="28" t="s">
        <v>415</v>
      </c>
      <c r="B9" s="28" t="s">
        <v>66</v>
      </c>
      <c r="C9" s="28" t="s">
        <v>416</v>
      </c>
      <c r="D9" s="28" t="s">
        <v>294</v>
      </c>
      <c r="E9" s="28" t="s">
        <v>417</v>
      </c>
      <c r="F9" s="28" t="s">
        <v>418</v>
      </c>
      <c r="G9" s="28" t="s">
        <v>417</v>
      </c>
      <c r="H9" s="28" t="s">
        <v>419</v>
      </c>
      <c r="I9" s="28" t="s">
        <v>420</v>
      </c>
      <c r="J9" s="28">
        <v>0</v>
      </c>
      <c r="K9" s="28" t="s">
        <v>421</v>
      </c>
      <c r="L9" s="28">
        <v>0</v>
      </c>
      <c r="M9" s="28" t="s">
        <v>422</v>
      </c>
      <c r="N9" t="s">
        <v>423</v>
      </c>
    </row>
    <row r="10" ht="42.75" spans="1:13">
      <c r="A10" s="28" t="s">
        <v>424</v>
      </c>
      <c r="B10" s="28" t="s">
        <v>72</v>
      </c>
      <c r="C10" s="28" t="s">
        <v>425</v>
      </c>
      <c r="D10" s="28" t="s">
        <v>426</v>
      </c>
      <c r="E10" s="28" t="s">
        <v>388</v>
      </c>
      <c r="F10" s="28" t="s">
        <v>427</v>
      </c>
      <c r="G10" s="28" t="s">
        <v>388</v>
      </c>
      <c r="H10" s="28" t="s">
        <v>428</v>
      </c>
      <c r="I10" s="28" t="s">
        <v>429</v>
      </c>
      <c r="J10" s="28" t="s">
        <v>385</v>
      </c>
      <c r="K10" s="28" t="s">
        <v>430</v>
      </c>
      <c r="L10" s="28" t="s">
        <v>393</v>
      </c>
      <c r="M10" s="28" t="s">
        <v>393</v>
      </c>
    </row>
    <row r="11" ht="14.25" spans="1:13">
      <c r="A11" s="28" t="s">
        <v>431</v>
      </c>
      <c r="B11" s="28"/>
      <c r="C11" s="28"/>
      <c r="D11" s="28"/>
      <c r="E11" s="28"/>
      <c r="F11" s="28"/>
      <c r="G11" s="28"/>
      <c r="H11" s="28"/>
      <c r="I11" s="28"/>
      <c r="J11" s="28">
        <v>6</v>
      </c>
      <c r="K11">
        <v>26110</v>
      </c>
      <c r="L11" s="28"/>
      <c r="M11" s="28">
        <v>5920</v>
      </c>
    </row>
    <row r="12" spans="11:13">
      <c r="K12">
        <f>K4+K5+K6+K7+K8+K10</f>
        <v>26110</v>
      </c>
      <c r="M12">
        <f>M4+M5+M6+M7+M8+M10</f>
        <v>5920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9"/>
  <sheetViews>
    <sheetView topLeftCell="B3" workbookViewId="0">
      <selection activeCell="S11" sqref="S11:T11"/>
    </sheetView>
  </sheetViews>
  <sheetFormatPr defaultColWidth="9" defaultRowHeight="13.5"/>
  <sheetData>
    <row r="1" ht="24" spans="1:23">
      <c r="A1" s="1" t="s">
        <v>432</v>
      </c>
      <c r="B1" s="1"/>
      <c r="C1" s="1" t="s">
        <v>79</v>
      </c>
      <c r="D1" s="1" t="s">
        <v>79</v>
      </c>
      <c r="E1" s="1" t="s">
        <v>79</v>
      </c>
      <c r="F1" s="1" t="s">
        <v>79</v>
      </c>
      <c r="G1" s="1" t="s">
        <v>79</v>
      </c>
      <c r="H1" s="1" t="s">
        <v>79</v>
      </c>
      <c r="I1" s="1" t="s">
        <v>79</v>
      </c>
      <c r="J1" s="1" t="s">
        <v>79</v>
      </c>
      <c r="K1" s="1" t="s">
        <v>79</v>
      </c>
      <c r="L1" s="1" t="s">
        <v>79</v>
      </c>
      <c r="M1" s="1" t="s">
        <v>79</v>
      </c>
      <c r="N1" s="1" t="s">
        <v>79</v>
      </c>
      <c r="O1" s="1" t="s">
        <v>79</v>
      </c>
      <c r="P1" s="1" t="s">
        <v>79</v>
      </c>
      <c r="Q1" s="1" t="s">
        <v>79</v>
      </c>
      <c r="R1" s="1" t="s">
        <v>79</v>
      </c>
      <c r="S1" s="1" t="s">
        <v>79</v>
      </c>
      <c r="T1" s="1" t="s">
        <v>79</v>
      </c>
      <c r="U1" s="1" t="s">
        <v>79</v>
      </c>
      <c r="V1" s="1" t="s">
        <v>79</v>
      </c>
      <c r="W1" s="1" t="s">
        <v>79</v>
      </c>
    </row>
    <row r="2" ht="16.5" spans="1:23">
      <c r="A2" s="2" t="s">
        <v>78</v>
      </c>
      <c r="B2" s="2"/>
      <c r="C2" s="2" t="s">
        <v>79</v>
      </c>
      <c r="D2" s="2" t="s">
        <v>79</v>
      </c>
      <c r="E2" s="3" t="s">
        <v>80</v>
      </c>
      <c r="F2" s="3"/>
      <c r="G2" s="3" t="s">
        <v>79</v>
      </c>
      <c r="H2" s="3" t="s">
        <v>79</v>
      </c>
      <c r="I2" s="3" t="s">
        <v>79</v>
      </c>
      <c r="J2" s="3" t="s">
        <v>79</v>
      </c>
      <c r="K2" s="15" t="s">
        <v>81</v>
      </c>
      <c r="L2" s="15"/>
      <c r="M2" s="16" t="s">
        <v>433</v>
      </c>
      <c r="N2" s="16"/>
      <c r="O2" s="16" t="s">
        <v>79</v>
      </c>
      <c r="P2" s="16" t="s">
        <v>79</v>
      </c>
      <c r="Q2" s="17" t="s">
        <v>83</v>
      </c>
      <c r="R2" s="17"/>
      <c r="S2" s="17" t="s">
        <v>79</v>
      </c>
      <c r="T2" s="17" t="s">
        <v>79</v>
      </c>
      <c r="U2" s="17" t="s">
        <v>79</v>
      </c>
      <c r="V2" s="17" t="s">
        <v>79</v>
      </c>
      <c r="W2" s="17" t="s">
        <v>79</v>
      </c>
    </row>
    <row r="3" ht="32.25" spans="1:23">
      <c r="A3" s="4" t="s">
        <v>84</v>
      </c>
      <c r="B3" s="4" t="s">
        <v>85</v>
      </c>
      <c r="C3" s="5" t="s">
        <v>86</v>
      </c>
      <c r="D3" s="4" t="s">
        <v>87</v>
      </c>
      <c r="E3" s="4" t="s">
        <v>88</v>
      </c>
      <c r="F3" s="4" t="s">
        <v>89</v>
      </c>
      <c r="G3" s="4" t="s">
        <v>90</v>
      </c>
      <c r="H3" s="4" t="s">
        <v>91</v>
      </c>
      <c r="I3" s="4" t="s">
        <v>92</v>
      </c>
      <c r="J3" s="4" t="s">
        <v>93</v>
      </c>
      <c r="K3" s="4" t="s">
        <v>94</v>
      </c>
      <c r="L3" s="4" t="s">
        <v>95</v>
      </c>
      <c r="M3" s="4" t="s">
        <v>96</v>
      </c>
      <c r="N3" s="4" t="s">
        <v>97</v>
      </c>
      <c r="O3" s="4" t="s">
        <v>98</v>
      </c>
      <c r="P3" s="4" t="s">
        <v>99</v>
      </c>
      <c r="Q3" s="5" t="s">
        <v>100</v>
      </c>
      <c r="R3" s="5" t="s">
        <v>101</v>
      </c>
      <c r="S3" s="5" t="s">
        <v>102</v>
      </c>
      <c r="T3" s="4" t="s">
        <v>103</v>
      </c>
      <c r="U3" s="4" t="s">
        <v>104</v>
      </c>
      <c r="V3" s="4"/>
      <c r="W3" s="4" t="s">
        <v>105</v>
      </c>
    </row>
    <row r="4" ht="22.5" spans="1:26">
      <c r="A4" s="6" t="s">
        <v>434</v>
      </c>
      <c r="B4" s="6" t="s">
        <v>435</v>
      </c>
      <c r="C4" s="6" t="s">
        <v>436</v>
      </c>
      <c r="D4" s="7" t="s">
        <v>437</v>
      </c>
      <c r="E4" s="6" t="s">
        <v>110</v>
      </c>
      <c r="F4" s="6" t="s">
        <v>111</v>
      </c>
      <c r="G4" s="6" t="s">
        <v>135</v>
      </c>
      <c r="H4" s="8" t="s">
        <v>79</v>
      </c>
      <c r="I4" s="8" t="s">
        <v>79</v>
      </c>
      <c r="J4" s="8" t="s">
        <v>79</v>
      </c>
      <c r="K4" s="6" t="s">
        <v>438</v>
      </c>
      <c r="L4" s="6" t="s">
        <v>208</v>
      </c>
      <c r="M4" s="6" t="s">
        <v>339</v>
      </c>
      <c r="N4" s="6" t="s">
        <v>439</v>
      </c>
      <c r="O4" s="6" t="s">
        <v>255</v>
      </c>
      <c r="P4" s="10" t="s">
        <v>251</v>
      </c>
      <c r="Q4" s="6" t="s">
        <v>119</v>
      </c>
      <c r="R4" s="6" t="s">
        <v>120</v>
      </c>
      <c r="S4" s="6">
        <v>4800</v>
      </c>
      <c r="T4" s="6">
        <v>930</v>
      </c>
      <c r="U4" s="18" t="s">
        <v>79</v>
      </c>
      <c r="V4" s="19" t="s">
        <v>79</v>
      </c>
      <c r="W4" s="8" t="s">
        <v>79</v>
      </c>
      <c r="Y4">
        <v>4800</v>
      </c>
      <c r="Z4">
        <v>930</v>
      </c>
    </row>
    <row r="5" ht="31.5" spans="1:26">
      <c r="A5" s="6" t="s">
        <v>440</v>
      </c>
      <c r="B5" s="6" t="s">
        <v>435</v>
      </c>
      <c r="C5" s="6" t="s">
        <v>436</v>
      </c>
      <c r="D5" s="7" t="s">
        <v>441</v>
      </c>
      <c r="E5" s="6" t="s">
        <v>110</v>
      </c>
      <c r="F5" s="6" t="s">
        <v>111</v>
      </c>
      <c r="G5" s="6" t="s">
        <v>442</v>
      </c>
      <c r="H5" s="8" t="s">
        <v>79</v>
      </c>
      <c r="I5" s="8" t="s">
        <v>79</v>
      </c>
      <c r="J5" s="8" t="s">
        <v>79</v>
      </c>
      <c r="K5" s="6" t="s">
        <v>438</v>
      </c>
      <c r="L5" s="6" t="s">
        <v>247</v>
      </c>
      <c r="M5" s="6" t="s">
        <v>443</v>
      </c>
      <c r="N5" s="10" t="s">
        <v>444</v>
      </c>
      <c r="O5" s="6" t="s">
        <v>445</v>
      </c>
      <c r="P5" s="10" t="s">
        <v>251</v>
      </c>
      <c r="Q5" s="6" t="s">
        <v>119</v>
      </c>
      <c r="R5" s="6" t="s">
        <v>120</v>
      </c>
      <c r="S5" s="6">
        <v>56000</v>
      </c>
      <c r="T5" s="6">
        <v>14977</v>
      </c>
      <c r="U5" s="18" t="s">
        <v>79</v>
      </c>
      <c r="V5" s="19" t="s">
        <v>79</v>
      </c>
      <c r="W5" s="8" t="s">
        <v>79</v>
      </c>
      <c r="Y5">
        <v>56000</v>
      </c>
      <c r="Z5">
        <v>14977</v>
      </c>
    </row>
    <row r="6" ht="31.5" spans="1:26">
      <c r="A6" s="6" t="s">
        <v>446</v>
      </c>
      <c r="B6" s="6" t="s">
        <v>447</v>
      </c>
      <c r="C6" s="6" t="s">
        <v>448</v>
      </c>
      <c r="D6" s="7" t="s">
        <v>449</v>
      </c>
      <c r="E6" s="6" t="s">
        <v>110</v>
      </c>
      <c r="F6" s="6" t="s">
        <v>125</v>
      </c>
      <c r="G6" s="6" t="s">
        <v>199</v>
      </c>
      <c r="H6" s="8" t="s">
        <v>79</v>
      </c>
      <c r="I6" s="8" t="s">
        <v>79</v>
      </c>
      <c r="J6" s="8" t="s">
        <v>79</v>
      </c>
      <c r="K6" s="6" t="s">
        <v>450</v>
      </c>
      <c r="L6" s="6" t="s">
        <v>247</v>
      </c>
      <c r="M6" s="6" t="s">
        <v>443</v>
      </c>
      <c r="N6" s="10" t="s">
        <v>451</v>
      </c>
      <c r="O6" s="6" t="s">
        <v>445</v>
      </c>
      <c r="P6" s="10" t="s">
        <v>251</v>
      </c>
      <c r="Q6" s="6" t="s">
        <v>119</v>
      </c>
      <c r="R6" s="6" t="s">
        <v>120</v>
      </c>
      <c r="S6" s="6">
        <v>56000</v>
      </c>
      <c r="T6" s="6">
        <v>14977</v>
      </c>
      <c r="U6" s="18" t="s">
        <v>79</v>
      </c>
      <c r="V6" s="19" t="s">
        <v>79</v>
      </c>
      <c r="W6" s="8" t="s">
        <v>79</v>
      </c>
      <c r="Y6">
        <v>56000</v>
      </c>
      <c r="Z6">
        <v>14977</v>
      </c>
    </row>
    <row r="7" ht="22.5" spans="1:26">
      <c r="A7" s="6" t="s">
        <v>452</v>
      </c>
      <c r="B7" s="6" t="s">
        <v>447</v>
      </c>
      <c r="C7" s="6" t="s">
        <v>448</v>
      </c>
      <c r="D7" s="7" t="s">
        <v>453</v>
      </c>
      <c r="E7" s="6" t="s">
        <v>110</v>
      </c>
      <c r="F7" s="6" t="s">
        <v>125</v>
      </c>
      <c r="G7" s="6" t="s">
        <v>199</v>
      </c>
      <c r="H7" s="8" t="s">
        <v>79</v>
      </c>
      <c r="I7" s="8" t="s">
        <v>79</v>
      </c>
      <c r="J7" s="8" t="s">
        <v>79</v>
      </c>
      <c r="K7" s="6" t="s">
        <v>454</v>
      </c>
      <c r="L7" s="6" t="s">
        <v>208</v>
      </c>
      <c r="M7" s="6" t="s">
        <v>339</v>
      </c>
      <c r="N7" s="6" t="s">
        <v>455</v>
      </c>
      <c r="O7" s="6" t="s">
        <v>255</v>
      </c>
      <c r="P7" s="10" t="s">
        <v>251</v>
      </c>
      <c r="Q7" s="6" t="s">
        <v>119</v>
      </c>
      <c r="R7" s="6" t="s">
        <v>120</v>
      </c>
      <c r="S7" s="6">
        <v>4600</v>
      </c>
      <c r="T7" s="6">
        <v>930</v>
      </c>
      <c r="U7" s="18" t="s">
        <v>79</v>
      </c>
      <c r="V7" s="19" t="s">
        <v>79</v>
      </c>
      <c r="W7" s="8" t="s">
        <v>79</v>
      </c>
      <c r="Y7">
        <v>4600</v>
      </c>
      <c r="Z7">
        <v>930</v>
      </c>
    </row>
    <row r="8" ht="33.75" spans="1:26">
      <c r="A8" s="6" t="s">
        <v>456</v>
      </c>
      <c r="B8" s="6" t="s">
        <v>457</v>
      </c>
      <c r="C8" s="6" t="s">
        <v>458</v>
      </c>
      <c r="D8" s="7" t="s">
        <v>459</v>
      </c>
      <c r="E8" s="6" t="s">
        <v>110</v>
      </c>
      <c r="F8" s="6" t="s">
        <v>111</v>
      </c>
      <c r="G8" s="6" t="s">
        <v>189</v>
      </c>
      <c r="H8" s="8" t="s">
        <v>79</v>
      </c>
      <c r="I8" s="8" t="s">
        <v>79</v>
      </c>
      <c r="J8" s="8" t="s">
        <v>79</v>
      </c>
      <c r="K8" s="6" t="s">
        <v>460</v>
      </c>
      <c r="L8" s="6" t="s">
        <v>461</v>
      </c>
      <c r="M8" s="6" t="s">
        <v>159</v>
      </c>
      <c r="N8" s="6" t="s">
        <v>462</v>
      </c>
      <c r="O8" s="6" t="s">
        <v>152</v>
      </c>
      <c r="P8" s="10" t="s">
        <v>161</v>
      </c>
      <c r="Q8" s="6" t="s">
        <v>119</v>
      </c>
      <c r="R8" s="6" t="s">
        <v>120</v>
      </c>
      <c r="S8" s="6">
        <v>4000</v>
      </c>
      <c r="T8" s="6">
        <v>800</v>
      </c>
      <c r="U8" s="18" t="s">
        <v>79</v>
      </c>
      <c r="V8" s="19" t="s">
        <v>79</v>
      </c>
      <c r="W8" s="8" t="s">
        <v>79</v>
      </c>
      <c r="Y8">
        <v>4000</v>
      </c>
      <c r="Z8">
        <v>800</v>
      </c>
    </row>
    <row r="9" ht="31.5" spans="1:26">
      <c r="A9" s="6" t="s">
        <v>463</v>
      </c>
      <c r="B9" s="6" t="s">
        <v>464</v>
      </c>
      <c r="C9" s="6" t="s">
        <v>465</v>
      </c>
      <c r="D9" s="7" t="s">
        <v>466</v>
      </c>
      <c r="E9" s="6" t="s">
        <v>110</v>
      </c>
      <c r="F9" s="6" t="s">
        <v>147</v>
      </c>
      <c r="G9" s="6" t="s">
        <v>189</v>
      </c>
      <c r="H9" s="8" t="s">
        <v>79</v>
      </c>
      <c r="I9" s="8" t="s">
        <v>79</v>
      </c>
      <c r="J9" s="8" t="s">
        <v>79</v>
      </c>
      <c r="K9" s="6" t="s">
        <v>467</v>
      </c>
      <c r="L9" s="6" t="s">
        <v>461</v>
      </c>
      <c r="M9" s="6" t="s">
        <v>262</v>
      </c>
      <c r="N9" s="10" t="s">
        <v>468</v>
      </c>
      <c r="O9" s="6" t="s">
        <v>264</v>
      </c>
      <c r="P9" s="6" t="s">
        <v>231</v>
      </c>
      <c r="Q9" s="6" t="s">
        <v>119</v>
      </c>
      <c r="R9" s="6" t="s">
        <v>120</v>
      </c>
      <c r="S9" s="6">
        <v>4500</v>
      </c>
      <c r="T9" s="6">
        <v>800</v>
      </c>
      <c r="U9" s="18" t="s">
        <v>79</v>
      </c>
      <c r="V9" s="19" t="s">
        <v>79</v>
      </c>
      <c r="W9" s="8" t="s">
        <v>79</v>
      </c>
      <c r="Y9">
        <v>4500</v>
      </c>
      <c r="Z9">
        <v>800</v>
      </c>
    </row>
    <row r="10" ht="31.5" spans="1:26">
      <c r="A10" s="6" t="s">
        <v>469</v>
      </c>
      <c r="B10" s="6" t="s">
        <v>470</v>
      </c>
      <c r="C10" s="6" t="s">
        <v>471</v>
      </c>
      <c r="D10" s="7" t="s">
        <v>472</v>
      </c>
      <c r="E10" s="6" t="s">
        <v>110</v>
      </c>
      <c r="F10" s="6" t="s">
        <v>147</v>
      </c>
      <c r="G10" s="6" t="s">
        <v>119</v>
      </c>
      <c r="H10" s="8" t="s">
        <v>79</v>
      </c>
      <c r="I10" s="8" t="s">
        <v>79</v>
      </c>
      <c r="J10" s="8" t="s">
        <v>79</v>
      </c>
      <c r="K10" s="6" t="s">
        <v>473</v>
      </c>
      <c r="L10" s="6" t="s">
        <v>474</v>
      </c>
      <c r="M10" s="6" t="s">
        <v>475</v>
      </c>
      <c r="N10" s="6" t="s">
        <v>476</v>
      </c>
      <c r="O10" s="6" t="s">
        <v>211</v>
      </c>
      <c r="P10" s="10" t="s">
        <v>212</v>
      </c>
      <c r="Q10" s="6" t="s">
        <v>119</v>
      </c>
      <c r="R10" s="6" t="s">
        <v>120</v>
      </c>
      <c r="S10" s="6">
        <v>6800</v>
      </c>
      <c r="T10" s="6">
        <v>1800</v>
      </c>
      <c r="U10" s="18" t="s">
        <v>79</v>
      </c>
      <c r="V10" s="19" t="s">
        <v>79</v>
      </c>
      <c r="W10" s="8" t="s">
        <v>79</v>
      </c>
      <c r="Y10">
        <v>6800</v>
      </c>
      <c r="Z10">
        <v>1800</v>
      </c>
    </row>
    <row r="11" ht="24.75" spans="1:26">
      <c r="A11" s="6" t="s">
        <v>477</v>
      </c>
      <c r="B11" s="6" t="s">
        <v>478</v>
      </c>
      <c r="C11" s="6" t="s">
        <v>479</v>
      </c>
      <c r="D11" s="9" t="s">
        <v>480</v>
      </c>
      <c r="E11" s="6" t="s">
        <v>224</v>
      </c>
      <c r="F11" s="6" t="s">
        <v>481</v>
      </c>
      <c r="G11" s="6" t="s">
        <v>206</v>
      </c>
      <c r="H11" s="8" t="s">
        <v>79</v>
      </c>
      <c r="I11" s="8" t="s">
        <v>79</v>
      </c>
      <c r="J11" s="8" t="s">
        <v>79</v>
      </c>
      <c r="K11" s="6" t="s">
        <v>482</v>
      </c>
      <c r="L11" s="6" t="s">
        <v>483</v>
      </c>
      <c r="M11" s="6" t="s">
        <v>484</v>
      </c>
      <c r="N11" s="6" t="s">
        <v>485</v>
      </c>
      <c r="O11" s="6" t="s">
        <v>486</v>
      </c>
      <c r="P11" s="10" t="s">
        <v>487</v>
      </c>
      <c r="Q11" s="6" t="s">
        <v>119</v>
      </c>
      <c r="R11" s="6" t="s">
        <v>120</v>
      </c>
      <c r="S11" s="6">
        <v>8600</v>
      </c>
      <c r="T11" s="6">
        <v>1248</v>
      </c>
      <c r="U11" s="18" t="s">
        <v>79</v>
      </c>
      <c r="V11" s="19" t="s">
        <v>79</v>
      </c>
      <c r="W11" s="8" t="s">
        <v>79</v>
      </c>
      <c r="Y11">
        <f>SUM(Y4:Y10)</f>
        <v>136700</v>
      </c>
      <c r="Z11">
        <f>SUM(Z4:Z10)</f>
        <v>35214</v>
      </c>
    </row>
    <row r="12" ht="22.5" spans="1:23">
      <c r="A12" s="6" t="s">
        <v>488</v>
      </c>
      <c r="B12" s="6" t="s">
        <v>489</v>
      </c>
      <c r="C12" s="6" t="s">
        <v>490</v>
      </c>
      <c r="D12" s="7" t="s">
        <v>491</v>
      </c>
      <c r="E12" s="6" t="s">
        <v>224</v>
      </c>
      <c r="F12" s="6" t="s">
        <v>236</v>
      </c>
      <c r="G12" s="6" t="s">
        <v>492</v>
      </c>
      <c r="H12" s="8" t="s">
        <v>79</v>
      </c>
      <c r="I12" s="8" t="s">
        <v>79</v>
      </c>
      <c r="J12" s="8" t="s">
        <v>79</v>
      </c>
      <c r="K12" s="6" t="s">
        <v>493</v>
      </c>
      <c r="L12" s="6" t="s">
        <v>208</v>
      </c>
      <c r="M12" s="6" t="s">
        <v>253</v>
      </c>
      <c r="N12" s="6" t="s">
        <v>494</v>
      </c>
      <c r="O12" s="6" t="s">
        <v>255</v>
      </c>
      <c r="P12" s="10" t="s">
        <v>251</v>
      </c>
      <c r="Q12" s="6" t="s">
        <v>119</v>
      </c>
      <c r="R12" s="6" t="s">
        <v>120</v>
      </c>
      <c r="S12" s="6">
        <v>4900</v>
      </c>
      <c r="T12" s="6">
        <v>930</v>
      </c>
      <c r="U12" s="18" t="s">
        <v>79</v>
      </c>
      <c r="V12" s="19" t="s">
        <v>79</v>
      </c>
      <c r="W12" s="8" t="s">
        <v>79</v>
      </c>
    </row>
    <row r="13" ht="31.5" spans="1:26">
      <c r="A13" s="6" t="s">
        <v>495</v>
      </c>
      <c r="B13" s="10" t="s">
        <v>496</v>
      </c>
      <c r="C13" s="6" t="s">
        <v>497</v>
      </c>
      <c r="D13" s="7" t="s">
        <v>498</v>
      </c>
      <c r="E13" s="6" t="s">
        <v>224</v>
      </c>
      <c r="F13" s="6" t="s">
        <v>499</v>
      </c>
      <c r="G13" s="6" t="s">
        <v>199</v>
      </c>
      <c r="H13" s="8" t="s">
        <v>79</v>
      </c>
      <c r="I13" s="8" t="s">
        <v>79</v>
      </c>
      <c r="J13" s="8" t="s">
        <v>79</v>
      </c>
      <c r="K13" s="6" t="s">
        <v>500</v>
      </c>
      <c r="L13" s="6" t="s">
        <v>208</v>
      </c>
      <c r="M13" s="6" t="s">
        <v>501</v>
      </c>
      <c r="N13" s="6" t="s">
        <v>502</v>
      </c>
      <c r="O13" s="6" t="s">
        <v>503</v>
      </c>
      <c r="P13" s="10" t="s">
        <v>504</v>
      </c>
      <c r="Q13" s="6" t="s">
        <v>119</v>
      </c>
      <c r="R13" s="6" t="s">
        <v>120</v>
      </c>
      <c r="S13" s="6">
        <v>8800</v>
      </c>
      <c r="T13" s="6">
        <v>1800</v>
      </c>
      <c r="U13" s="18" t="s">
        <v>79</v>
      </c>
      <c r="V13" s="19" t="s">
        <v>79</v>
      </c>
      <c r="W13" s="8" t="s">
        <v>79</v>
      </c>
      <c r="Y13">
        <v>4900</v>
      </c>
      <c r="Z13">
        <v>930</v>
      </c>
    </row>
    <row r="14" ht="31.5" spans="1:26">
      <c r="A14" s="6" t="s">
        <v>505</v>
      </c>
      <c r="B14" s="6" t="s">
        <v>506</v>
      </c>
      <c r="C14" s="6" t="s">
        <v>507</v>
      </c>
      <c r="D14" s="7" t="s">
        <v>508</v>
      </c>
      <c r="E14" s="6" t="s">
        <v>224</v>
      </c>
      <c r="F14" s="6" t="s">
        <v>509</v>
      </c>
      <c r="G14" s="6" t="s">
        <v>510</v>
      </c>
      <c r="H14" s="8" t="s">
        <v>79</v>
      </c>
      <c r="I14" s="8" t="s">
        <v>79</v>
      </c>
      <c r="J14" s="8" t="s">
        <v>79</v>
      </c>
      <c r="K14" s="6" t="s">
        <v>511</v>
      </c>
      <c r="L14" s="6" t="s">
        <v>208</v>
      </c>
      <c r="M14" s="6" t="s">
        <v>512</v>
      </c>
      <c r="N14" s="6" t="s">
        <v>513</v>
      </c>
      <c r="O14" s="6" t="s">
        <v>211</v>
      </c>
      <c r="P14" s="10" t="s">
        <v>212</v>
      </c>
      <c r="Q14" s="6" t="s">
        <v>119</v>
      </c>
      <c r="R14" s="6" t="s">
        <v>120</v>
      </c>
      <c r="S14" s="6">
        <v>3500</v>
      </c>
      <c r="T14" s="6">
        <v>930</v>
      </c>
      <c r="U14" s="18" t="s">
        <v>79</v>
      </c>
      <c r="V14" s="19" t="s">
        <v>79</v>
      </c>
      <c r="W14" s="8" t="s">
        <v>79</v>
      </c>
      <c r="Y14">
        <v>8800</v>
      </c>
      <c r="Z14">
        <v>1800</v>
      </c>
    </row>
    <row r="15" ht="27" spans="1:26">
      <c r="A15" s="6" t="s">
        <v>514</v>
      </c>
      <c r="B15" s="6" t="s">
        <v>515</v>
      </c>
      <c r="C15" s="6" t="s">
        <v>516</v>
      </c>
      <c r="D15" s="7" t="s">
        <v>517</v>
      </c>
      <c r="E15" s="6" t="s">
        <v>224</v>
      </c>
      <c r="F15" s="6" t="s">
        <v>236</v>
      </c>
      <c r="G15" s="6" t="s">
        <v>518</v>
      </c>
      <c r="H15" s="8" t="s">
        <v>79</v>
      </c>
      <c r="I15" s="8" t="s">
        <v>79</v>
      </c>
      <c r="J15" s="8" t="s">
        <v>79</v>
      </c>
      <c r="K15" s="6" t="s">
        <v>519</v>
      </c>
      <c r="L15" s="6" t="s">
        <v>247</v>
      </c>
      <c r="M15" s="6" t="s">
        <v>300</v>
      </c>
      <c r="N15" s="6" t="s">
        <v>520</v>
      </c>
      <c r="O15" s="6" t="s">
        <v>302</v>
      </c>
      <c r="P15" s="7" t="s">
        <v>276</v>
      </c>
      <c r="Q15" s="6" t="s">
        <v>119</v>
      </c>
      <c r="R15" s="6" t="s">
        <v>120</v>
      </c>
      <c r="S15" s="6">
        <v>74280</v>
      </c>
      <c r="T15" s="6">
        <v>14977</v>
      </c>
      <c r="U15" s="18" t="s">
        <v>79</v>
      </c>
      <c r="V15" s="19" t="s">
        <v>79</v>
      </c>
      <c r="W15" s="8" t="s">
        <v>79</v>
      </c>
      <c r="Y15">
        <v>3500</v>
      </c>
      <c r="Z15">
        <v>930</v>
      </c>
    </row>
    <row r="16" ht="31.5" spans="1:26">
      <c r="A16" s="6" t="s">
        <v>521</v>
      </c>
      <c r="B16" s="6" t="s">
        <v>522</v>
      </c>
      <c r="C16" s="6" t="s">
        <v>523</v>
      </c>
      <c r="D16" s="7" t="s">
        <v>524</v>
      </c>
      <c r="E16" s="6" t="s">
        <v>224</v>
      </c>
      <c r="F16" s="6" t="s">
        <v>481</v>
      </c>
      <c r="G16" s="6" t="s">
        <v>525</v>
      </c>
      <c r="H16" s="8" t="s">
        <v>79</v>
      </c>
      <c r="I16" s="8" t="s">
        <v>79</v>
      </c>
      <c r="J16" s="8" t="s">
        <v>79</v>
      </c>
      <c r="K16" s="6" t="s">
        <v>526</v>
      </c>
      <c r="L16" s="6" t="s">
        <v>247</v>
      </c>
      <c r="M16" s="6" t="s">
        <v>443</v>
      </c>
      <c r="N16" s="10" t="s">
        <v>527</v>
      </c>
      <c r="O16" s="6" t="s">
        <v>445</v>
      </c>
      <c r="P16" s="10" t="s">
        <v>251</v>
      </c>
      <c r="Q16" s="6" t="s">
        <v>119</v>
      </c>
      <c r="R16" s="6" t="s">
        <v>120</v>
      </c>
      <c r="S16" s="6">
        <v>56800</v>
      </c>
      <c r="T16" s="6">
        <v>14977</v>
      </c>
      <c r="U16" s="18" t="s">
        <v>79</v>
      </c>
      <c r="V16" s="19" t="s">
        <v>79</v>
      </c>
      <c r="W16" s="8" t="s">
        <v>79</v>
      </c>
      <c r="Y16">
        <v>74280</v>
      </c>
      <c r="Z16">
        <v>14977</v>
      </c>
    </row>
    <row r="17" ht="31.5" spans="1:26">
      <c r="A17" s="6" t="s">
        <v>528</v>
      </c>
      <c r="B17" s="6" t="s">
        <v>529</v>
      </c>
      <c r="C17" s="6" t="s">
        <v>530</v>
      </c>
      <c r="D17" s="7" t="s">
        <v>531</v>
      </c>
      <c r="E17" s="6" t="s">
        <v>224</v>
      </c>
      <c r="F17" s="6" t="s">
        <v>532</v>
      </c>
      <c r="G17" s="6" t="s">
        <v>181</v>
      </c>
      <c r="H17" s="8" t="s">
        <v>79</v>
      </c>
      <c r="I17" s="8" t="s">
        <v>79</v>
      </c>
      <c r="J17" s="8" t="s">
        <v>79</v>
      </c>
      <c r="K17" s="6" t="s">
        <v>533</v>
      </c>
      <c r="L17" s="6" t="s">
        <v>461</v>
      </c>
      <c r="M17" s="6" t="s">
        <v>262</v>
      </c>
      <c r="N17" s="10" t="s">
        <v>534</v>
      </c>
      <c r="O17" s="6" t="s">
        <v>264</v>
      </c>
      <c r="P17" s="6" t="s">
        <v>231</v>
      </c>
      <c r="Q17" s="6" t="s">
        <v>119</v>
      </c>
      <c r="R17" s="6" t="s">
        <v>120</v>
      </c>
      <c r="S17" s="6">
        <v>4000</v>
      </c>
      <c r="T17" s="6">
        <v>800</v>
      </c>
      <c r="U17" s="18" t="s">
        <v>79</v>
      </c>
      <c r="V17" s="19" t="s">
        <v>79</v>
      </c>
      <c r="W17" s="8" t="s">
        <v>79</v>
      </c>
      <c r="Y17">
        <v>56800</v>
      </c>
      <c r="Z17">
        <v>14977</v>
      </c>
    </row>
    <row r="18" ht="27" spans="1:26">
      <c r="A18" s="6" t="s">
        <v>535</v>
      </c>
      <c r="B18" s="6" t="s">
        <v>515</v>
      </c>
      <c r="C18" s="6" t="s">
        <v>516</v>
      </c>
      <c r="D18" s="7" t="s">
        <v>517</v>
      </c>
      <c r="E18" s="6" t="s">
        <v>224</v>
      </c>
      <c r="F18" s="6" t="s">
        <v>236</v>
      </c>
      <c r="G18" s="6" t="s">
        <v>189</v>
      </c>
      <c r="H18" s="8" t="s">
        <v>79</v>
      </c>
      <c r="I18" s="8" t="s">
        <v>79</v>
      </c>
      <c r="J18" s="8" t="s">
        <v>79</v>
      </c>
      <c r="K18" s="6" t="s">
        <v>536</v>
      </c>
      <c r="L18" s="6" t="s">
        <v>208</v>
      </c>
      <c r="M18" s="6" t="s">
        <v>273</v>
      </c>
      <c r="N18" s="6" t="s">
        <v>537</v>
      </c>
      <c r="O18" s="6" t="s">
        <v>275</v>
      </c>
      <c r="P18" s="7" t="s">
        <v>276</v>
      </c>
      <c r="Q18" s="6" t="s">
        <v>119</v>
      </c>
      <c r="R18" s="6" t="s">
        <v>120</v>
      </c>
      <c r="S18" s="6">
        <v>6100</v>
      </c>
      <c r="T18" s="6">
        <v>930</v>
      </c>
      <c r="U18" s="18" t="s">
        <v>79</v>
      </c>
      <c r="V18" s="19" t="s">
        <v>79</v>
      </c>
      <c r="W18" s="8" t="s">
        <v>79</v>
      </c>
      <c r="Y18">
        <v>4000</v>
      </c>
      <c r="Z18">
        <v>800</v>
      </c>
    </row>
    <row r="19" ht="33.75" spans="1:26">
      <c r="A19" s="6" t="s">
        <v>538</v>
      </c>
      <c r="B19" s="6" t="s">
        <v>506</v>
      </c>
      <c r="C19" s="6" t="s">
        <v>507</v>
      </c>
      <c r="D19" s="7" t="s">
        <v>508</v>
      </c>
      <c r="E19" s="6" t="s">
        <v>224</v>
      </c>
      <c r="F19" s="6" t="s">
        <v>509</v>
      </c>
      <c r="G19" s="6" t="s">
        <v>539</v>
      </c>
      <c r="H19" s="8" t="s">
        <v>79</v>
      </c>
      <c r="I19" s="8" t="s">
        <v>79</v>
      </c>
      <c r="J19" s="8" t="s">
        <v>79</v>
      </c>
      <c r="K19" s="6" t="s">
        <v>540</v>
      </c>
      <c r="L19" s="6" t="s">
        <v>247</v>
      </c>
      <c r="M19" s="6" t="s">
        <v>318</v>
      </c>
      <c r="N19" s="6" t="s">
        <v>541</v>
      </c>
      <c r="O19" s="10" t="s">
        <v>320</v>
      </c>
      <c r="P19" s="10" t="s">
        <v>321</v>
      </c>
      <c r="Q19" s="6" t="s">
        <v>119</v>
      </c>
      <c r="R19" s="6" t="s">
        <v>120</v>
      </c>
      <c r="S19" s="6">
        <v>43800</v>
      </c>
      <c r="T19" s="6">
        <v>10900</v>
      </c>
      <c r="U19" s="18" t="s">
        <v>79</v>
      </c>
      <c r="V19" s="19" t="s">
        <v>79</v>
      </c>
      <c r="W19" s="8" t="s">
        <v>79</v>
      </c>
      <c r="Y19">
        <v>6100</v>
      </c>
      <c r="Z19">
        <v>930</v>
      </c>
    </row>
    <row r="20" ht="31.5" spans="1:26">
      <c r="A20" s="6" t="s">
        <v>542</v>
      </c>
      <c r="B20" s="6" t="s">
        <v>543</v>
      </c>
      <c r="C20" s="6" t="s">
        <v>544</v>
      </c>
      <c r="D20" s="7" t="s">
        <v>545</v>
      </c>
      <c r="E20" s="6" t="s">
        <v>224</v>
      </c>
      <c r="F20" s="6" t="s">
        <v>236</v>
      </c>
      <c r="G20" s="6" t="s">
        <v>189</v>
      </c>
      <c r="H20" s="8" t="s">
        <v>79</v>
      </c>
      <c r="I20" s="8" t="s">
        <v>79</v>
      </c>
      <c r="J20" s="8" t="s">
        <v>79</v>
      </c>
      <c r="K20" s="6" t="s">
        <v>546</v>
      </c>
      <c r="L20" s="6" t="s">
        <v>247</v>
      </c>
      <c r="M20" s="6" t="s">
        <v>547</v>
      </c>
      <c r="N20" s="10" t="s">
        <v>548</v>
      </c>
      <c r="O20" s="6" t="s">
        <v>250</v>
      </c>
      <c r="P20" s="10" t="s">
        <v>251</v>
      </c>
      <c r="Q20" s="6" t="s">
        <v>119</v>
      </c>
      <c r="R20" s="6" t="s">
        <v>120</v>
      </c>
      <c r="S20" s="6">
        <v>48800</v>
      </c>
      <c r="T20" s="6">
        <v>10900</v>
      </c>
      <c r="U20" s="18" t="s">
        <v>79</v>
      </c>
      <c r="V20" s="19" t="s">
        <v>79</v>
      </c>
      <c r="W20" s="8" t="s">
        <v>79</v>
      </c>
      <c r="Y20">
        <v>43800</v>
      </c>
      <c r="Z20">
        <v>10900</v>
      </c>
    </row>
    <row r="21" ht="31.5" spans="1:26">
      <c r="A21" s="6" t="s">
        <v>549</v>
      </c>
      <c r="B21" s="6" t="s">
        <v>550</v>
      </c>
      <c r="C21" s="6" t="s">
        <v>551</v>
      </c>
      <c r="D21" s="7" t="s">
        <v>552</v>
      </c>
      <c r="E21" s="6" t="s">
        <v>224</v>
      </c>
      <c r="F21" s="6" t="s">
        <v>236</v>
      </c>
      <c r="G21" s="6" t="s">
        <v>119</v>
      </c>
      <c r="H21" s="8" t="s">
        <v>79</v>
      </c>
      <c r="I21" s="8" t="s">
        <v>79</v>
      </c>
      <c r="J21" s="8" t="s">
        <v>79</v>
      </c>
      <c r="K21" s="6" t="s">
        <v>553</v>
      </c>
      <c r="L21" s="6" t="s">
        <v>461</v>
      </c>
      <c r="M21" s="6" t="s">
        <v>262</v>
      </c>
      <c r="N21" s="10" t="s">
        <v>554</v>
      </c>
      <c r="O21" s="6" t="s">
        <v>264</v>
      </c>
      <c r="P21" s="6" t="s">
        <v>231</v>
      </c>
      <c r="Q21" s="6" t="s">
        <v>119</v>
      </c>
      <c r="R21" s="6" t="s">
        <v>120</v>
      </c>
      <c r="S21" s="6">
        <v>4500</v>
      </c>
      <c r="T21" s="6">
        <v>800</v>
      </c>
      <c r="U21" s="18" t="s">
        <v>79</v>
      </c>
      <c r="V21" s="19" t="s">
        <v>79</v>
      </c>
      <c r="W21" s="8" t="s">
        <v>79</v>
      </c>
      <c r="Y21">
        <v>48800</v>
      </c>
      <c r="Z21">
        <v>10900</v>
      </c>
    </row>
    <row r="22" ht="31.5" spans="1:26">
      <c r="A22" s="6" t="s">
        <v>555</v>
      </c>
      <c r="B22" s="6" t="s">
        <v>556</v>
      </c>
      <c r="C22" s="6" t="s">
        <v>557</v>
      </c>
      <c r="D22" s="7" t="s">
        <v>558</v>
      </c>
      <c r="E22" s="6" t="s">
        <v>224</v>
      </c>
      <c r="F22" s="6" t="s">
        <v>236</v>
      </c>
      <c r="G22" s="6" t="s">
        <v>148</v>
      </c>
      <c r="H22" s="8" t="s">
        <v>79</v>
      </c>
      <c r="I22" s="8" t="s">
        <v>79</v>
      </c>
      <c r="J22" s="8" t="s">
        <v>79</v>
      </c>
      <c r="K22" s="6" t="s">
        <v>559</v>
      </c>
      <c r="L22" s="6" t="s">
        <v>461</v>
      </c>
      <c r="M22" s="6" t="s">
        <v>262</v>
      </c>
      <c r="N22" s="10" t="s">
        <v>560</v>
      </c>
      <c r="O22" s="6" t="s">
        <v>264</v>
      </c>
      <c r="P22" s="6" t="s">
        <v>231</v>
      </c>
      <c r="Q22" s="6" t="s">
        <v>119</v>
      </c>
      <c r="R22" s="6" t="s">
        <v>120</v>
      </c>
      <c r="S22" s="6">
        <v>4500</v>
      </c>
      <c r="T22" s="6">
        <v>800</v>
      </c>
      <c r="U22" s="18" t="s">
        <v>79</v>
      </c>
      <c r="V22" s="19" t="s">
        <v>79</v>
      </c>
      <c r="W22" s="8" t="s">
        <v>79</v>
      </c>
      <c r="Y22">
        <v>4500</v>
      </c>
      <c r="Z22">
        <v>800</v>
      </c>
    </row>
    <row r="23" ht="31.5" spans="1:26">
      <c r="A23" s="6" t="s">
        <v>561</v>
      </c>
      <c r="B23" s="6" t="s">
        <v>562</v>
      </c>
      <c r="C23" s="6" t="s">
        <v>563</v>
      </c>
      <c r="D23" s="7" t="s">
        <v>564</v>
      </c>
      <c r="E23" s="6" t="s">
        <v>224</v>
      </c>
      <c r="F23" s="6" t="s">
        <v>481</v>
      </c>
      <c r="G23" s="6" t="s">
        <v>148</v>
      </c>
      <c r="H23" s="8" t="s">
        <v>79</v>
      </c>
      <c r="I23" s="8" t="s">
        <v>79</v>
      </c>
      <c r="J23" s="8" t="s">
        <v>79</v>
      </c>
      <c r="K23" s="6" t="s">
        <v>565</v>
      </c>
      <c r="L23" s="6" t="s">
        <v>208</v>
      </c>
      <c r="M23" s="6" t="s">
        <v>209</v>
      </c>
      <c r="N23" s="6" t="s">
        <v>566</v>
      </c>
      <c r="O23" s="6" t="s">
        <v>211</v>
      </c>
      <c r="P23" s="10" t="s">
        <v>212</v>
      </c>
      <c r="Q23" s="6" t="s">
        <v>119</v>
      </c>
      <c r="R23" s="6" t="s">
        <v>120</v>
      </c>
      <c r="S23" s="6">
        <v>5300</v>
      </c>
      <c r="T23" s="6">
        <v>930</v>
      </c>
      <c r="U23" s="18" t="s">
        <v>79</v>
      </c>
      <c r="V23" s="19" t="s">
        <v>79</v>
      </c>
      <c r="W23" s="8" t="s">
        <v>79</v>
      </c>
      <c r="Y23">
        <v>4500</v>
      </c>
      <c r="Z23">
        <v>800</v>
      </c>
    </row>
    <row r="24" ht="31.5" spans="1:26">
      <c r="A24" s="6" t="s">
        <v>567</v>
      </c>
      <c r="B24" s="6" t="s">
        <v>562</v>
      </c>
      <c r="C24" s="6" t="s">
        <v>563</v>
      </c>
      <c r="D24" s="7" t="s">
        <v>564</v>
      </c>
      <c r="E24" s="6" t="s">
        <v>224</v>
      </c>
      <c r="F24" s="6" t="s">
        <v>481</v>
      </c>
      <c r="G24" s="6" t="s">
        <v>148</v>
      </c>
      <c r="H24" s="8" t="s">
        <v>79</v>
      </c>
      <c r="I24" s="8" t="s">
        <v>79</v>
      </c>
      <c r="J24" s="8" t="s">
        <v>79</v>
      </c>
      <c r="K24" s="6" t="s">
        <v>546</v>
      </c>
      <c r="L24" s="6" t="s">
        <v>247</v>
      </c>
      <c r="M24" s="6" t="s">
        <v>568</v>
      </c>
      <c r="N24" s="10" t="s">
        <v>569</v>
      </c>
      <c r="O24" s="6" t="s">
        <v>570</v>
      </c>
      <c r="P24" s="10" t="s">
        <v>212</v>
      </c>
      <c r="Q24" s="6" t="s">
        <v>119</v>
      </c>
      <c r="R24" s="6" t="s">
        <v>120</v>
      </c>
      <c r="S24" s="6">
        <v>69600</v>
      </c>
      <c r="T24" s="6">
        <v>14977</v>
      </c>
      <c r="U24" s="18" t="s">
        <v>79</v>
      </c>
      <c r="V24" s="19" t="s">
        <v>79</v>
      </c>
      <c r="W24" s="8" t="s">
        <v>79</v>
      </c>
      <c r="Y24">
        <v>5300</v>
      </c>
      <c r="Z24">
        <v>930</v>
      </c>
    </row>
    <row r="25" ht="31.5" spans="1:26">
      <c r="A25" s="6" t="s">
        <v>571</v>
      </c>
      <c r="B25" s="6" t="s">
        <v>572</v>
      </c>
      <c r="C25" s="6" t="s">
        <v>573</v>
      </c>
      <c r="D25" s="7" t="s">
        <v>574</v>
      </c>
      <c r="E25" s="6" t="s">
        <v>224</v>
      </c>
      <c r="F25" s="6" t="s">
        <v>260</v>
      </c>
      <c r="G25" s="6" t="s">
        <v>135</v>
      </c>
      <c r="H25" s="8" t="s">
        <v>79</v>
      </c>
      <c r="I25" s="8" t="s">
        <v>79</v>
      </c>
      <c r="J25" s="8" t="s">
        <v>79</v>
      </c>
      <c r="K25" s="6" t="s">
        <v>575</v>
      </c>
      <c r="L25" s="6" t="s">
        <v>461</v>
      </c>
      <c r="M25" s="6" t="s">
        <v>262</v>
      </c>
      <c r="N25" s="10" t="s">
        <v>576</v>
      </c>
      <c r="O25" s="6" t="s">
        <v>264</v>
      </c>
      <c r="P25" s="6" t="s">
        <v>231</v>
      </c>
      <c r="Q25" s="6" t="s">
        <v>119</v>
      </c>
      <c r="R25" s="6" t="s">
        <v>120</v>
      </c>
      <c r="S25" s="6">
        <v>3480</v>
      </c>
      <c r="T25" s="6">
        <v>800</v>
      </c>
      <c r="U25" s="18" t="s">
        <v>79</v>
      </c>
      <c r="V25" s="19" t="s">
        <v>79</v>
      </c>
      <c r="W25" s="8" t="s">
        <v>79</v>
      </c>
      <c r="Y25">
        <v>69600</v>
      </c>
      <c r="Z25">
        <v>14977</v>
      </c>
    </row>
    <row r="26" ht="31.5" spans="1:26">
      <c r="A26" s="6" t="s">
        <v>577</v>
      </c>
      <c r="B26" s="6" t="s">
        <v>578</v>
      </c>
      <c r="C26" s="6" t="s">
        <v>579</v>
      </c>
      <c r="D26" s="7" t="s">
        <v>580</v>
      </c>
      <c r="E26" s="6" t="s">
        <v>224</v>
      </c>
      <c r="F26" s="6" t="s">
        <v>481</v>
      </c>
      <c r="G26" s="6" t="s">
        <v>148</v>
      </c>
      <c r="H26" s="8" t="s">
        <v>79</v>
      </c>
      <c r="I26" s="8" t="s">
        <v>79</v>
      </c>
      <c r="J26" s="8" t="s">
        <v>79</v>
      </c>
      <c r="K26" s="6" t="s">
        <v>581</v>
      </c>
      <c r="L26" s="6" t="s">
        <v>247</v>
      </c>
      <c r="M26" s="6" t="s">
        <v>443</v>
      </c>
      <c r="N26" s="10" t="s">
        <v>582</v>
      </c>
      <c r="O26" s="6" t="s">
        <v>445</v>
      </c>
      <c r="P26" s="10" t="s">
        <v>251</v>
      </c>
      <c r="Q26" s="6" t="s">
        <v>119</v>
      </c>
      <c r="R26" s="6" t="s">
        <v>120</v>
      </c>
      <c r="S26" s="6">
        <v>56800</v>
      </c>
      <c r="T26" s="6">
        <v>14977</v>
      </c>
      <c r="U26" s="18" t="s">
        <v>79</v>
      </c>
      <c r="V26" s="19" t="s">
        <v>79</v>
      </c>
      <c r="W26" s="8" t="s">
        <v>79</v>
      </c>
      <c r="Y26">
        <v>3480</v>
      </c>
      <c r="Z26">
        <v>800</v>
      </c>
    </row>
    <row r="27" ht="31.5" spans="1:26">
      <c r="A27" s="6" t="s">
        <v>583</v>
      </c>
      <c r="B27" s="6" t="s">
        <v>584</v>
      </c>
      <c r="C27" s="6" t="s">
        <v>585</v>
      </c>
      <c r="D27" s="7" t="s">
        <v>586</v>
      </c>
      <c r="E27" s="6" t="s">
        <v>224</v>
      </c>
      <c r="F27" s="6" t="s">
        <v>260</v>
      </c>
      <c r="G27" s="6" t="s">
        <v>112</v>
      </c>
      <c r="H27" s="8" t="s">
        <v>79</v>
      </c>
      <c r="I27" s="8" t="s">
        <v>79</v>
      </c>
      <c r="J27" s="8" t="s">
        <v>79</v>
      </c>
      <c r="K27" s="6" t="s">
        <v>261</v>
      </c>
      <c r="L27" s="6" t="s">
        <v>461</v>
      </c>
      <c r="M27" s="6" t="s">
        <v>262</v>
      </c>
      <c r="N27" s="10" t="s">
        <v>587</v>
      </c>
      <c r="O27" s="6" t="s">
        <v>264</v>
      </c>
      <c r="P27" s="6" t="s">
        <v>231</v>
      </c>
      <c r="Q27" s="6" t="s">
        <v>119</v>
      </c>
      <c r="R27" s="6" t="s">
        <v>120</v>
      </c>
      <c r="S27" s="6">
        <v>4650</v>
      </c>
      <c r="T27" s="6">
        <v>800</v>
      </c>
      <c r="U27" s="18" t="s">
        <v>79</v>
      </c>
      <c r="V27" s="19" t="s">
        <v>79</v>
      </c>
      <c r="W27" s="8" t="s">
        <v>79</v>
      </c>
      <c r="Y27">
        <v>56800</v>
      </c>
      <c r="Z27">
        <v>14977</v>
      </c>
    </row>
    <row r="28" ht="33.75" spans="1:26">
      <c r="A28" s="6" t="s">
        <v>588</v>
      </c>
      <c r="B28" s="6" t="s">
        <v>589</v>
      </c>
      <c r="C28" s="6" t="s">
        <v>590</v>
      </c>
      <c r="D28" s="9" t="s">
        <v>591</v>
      </c>
      <c r="E28" s="6" t="s">
        <v>224</v>
      </c>
      <c r="F28" s="6" t="s">
        <v>481</v>
      </c>
      <c r="G28" s="6" t="s">
        <v>592</v>
      </c>
      <c r="H28" s="8" t="s">
        <v>79</v>
      </c>
      <c r="I28" s="8" t="s">
        <v>79</v>
      </c>
      <c r="J28" s="8" t="s">
        <v>79</v>
      </c>
      <c r="K28" s="6" t="s">
        <v>350</v>
      </c>
      <c r="L28" s="6" t="s">
        <v>247</v>
      </c>
      <c r="M28" s="6" t="s">
        <v>318</v>
      </c>
      <c r="N28" s="6" t="s">
        <v>593</v>
      </c>
      <c r="O28" s="10" t="s">
        <v>320</v>
      </c>
      <c r="P28" s="10" t="s">
        <v>212</v>
      </c>
      <c r="Q28" s="6" t="s">
        <v>119</v>
      </c>
      <c r="R28" s="6" t="s">
        <v>120</v>
      </c>
      <c r="S28" s="6">
        <v>42000</v>
      </c>
      <c r="T28" s="6">
        <v>10900</v>
      </c>
      <c r="U28" s="18" t="s">
        <v>79</v>
      </c>
      <c r="V28" s="19" t="s">
        <v>79</v>
      </c>
      <c r="W28" s="8" t="s">
        <v>79</v>
      </c>
      <c r="Y28">
        <v>4650</v>
      </c>
      <c r="Z28">
        <v>800</v>
      </c>
    </row>
    <row r="29" ht="33.75" spans="1:26">
      <c r="A29" s="6" t="s">
        <v>594</v>
      </c>
      <c r="B29" s="6" t="s">
        <v>595</v>
      </c>
      <c r="C29" s="6" t="s">
        <v>596</v>
      </c>
      <c r="D29" s="7" t="s">
        <v>597</v>
      </c>
      <c r="E29" s="6" t="s">
        <v>224</v>
      </c>
      <c r="F29" s="6" t="s">
        <v>509</v>
      </c>
      <c r="G29" s="6" t="s">
        <v>598</v>
      </c>
      <c r="H29" s="8" t="s">
        <v>79</v>
      </c>
      <c r="I29" s="8" t="s">
        <v>79</v>
      </c>
      <c r="J29" s="8" t="s">
        <v>79</v>
      </c>
      <c r="K29" s="6" t="s">
        <v>317</v>
      </c>
      <c r="L29" s="6" t="s">
        <v>247</v>
      </c>
      <c r="M29" s="6" t="s">
        <v>318</v>
      </c>
      <c r="N29" s="6" t="s">
        <v>599</v>
      </c>
      <c r="O29" s="10" t="s">
        <v>320</v>
      </c>
      <c r="P29" s="10" t="s">
        <v>321</v>
      </c>
      <c r="Q29" s="6" t="s">
        <v>119</v>
      </c>
      <c r="R29" s="6" t="s">
        <v>120</v>
      </c>
      <c r="S29" s="6">
        <v>43800</v>
      </c>
      <c r="T29" s="6">
        <v>10900</v>
      </c>
      <c r="U29" s="18" t="s">
        <v>79</v>
      </c>
      <c r="V29" s="19" t="s">
        <v>79</v>
      </c>
      <c r="W29" s="8" t="s">
        <v>79</v>
      </c>
      <c r="Y29">
        <v>42000</v>
      </c>
      <c r="Z29">
        <v>10900</v>
      </c>
    </row>
    <row r="30" ht="31.5" spans="1:26">
      <c r="A30" s="6" t="s">
        <v>600</v>
      </c>
      <c r="B30" s="6" t="s">
        <v>601</v>
      </c>
      <c r="C30" s="6" t="s">
        <v>602</v>
      </c>
      <c r="D30" s="7" t="s">
        <v>603</v>
      </c>
      <c r="E30" s="6" t="s">
        <v>224</v>
      </c>
      <c r="F30" s="6" t="s">
        <v>225</v>
      </c>
      <c r="G30" s="6" t="s">
        <v>135</v>
      </c>
      <c r="H30" s="8" t="s">
        <v>79</v>
      </c>
      <c r="I30" s="8" t="s">
        <v>79</v>
      </c>
      <c r="J30" s="8" t="s">
        <v>79</v>
      </c>
      <c r="K30" s="6" t="s">
        <v>604</v>
      </c>
      <c r="L30" s="6" t="s">
        <v>247</v>
      </c>
      <c r="M30" s="6" t="s">
        <v>605</v>
      </c>
      <c r="N30" s="6" t="s">
        <v>606</v>
      </c>
      <c r="O30" s="10" t="s">
        <v>320</v>
      </c>
      <c r="P30" s="10" t="s">
        <v>212</v>
      </c>
      <c r="Q30" s="6" t="s">
        <v>119</v>
      </c>
      <c r="R30" s="6" t="s">
        <v>120</v>
      </c>
      <c r="S30" s="6">
        <v>61700</v>
      </c>
      <c r="T30" s="6">
        <v>18500</v>
      </c>
      <c r="U30" s="18" t="s">
        <v>79</v>
      </c>
      <c r="V30" s="19" t="s">
        <v>79</v>
      </c>
      <c r="W30" s="8" t="s">
        <v>79</v>
      </c>
      <c r="Y30">
        <v>43800</v>
      </c>
      <c r="Z30">
        <v>10900</v>
      </c>
    </row>
    <row r="31" ht="33.75" spans="1:26">
      <c r="A31" s="6" t="s">
        <v>607</v>
      </c>
      <c r="B31" s="6" t="s">
        <v>608</v>
      </c>
      <c r="C31" s="6" t="s">
        <v>609</v>
      </c>
      <c r="D31" s="7" t="s">
        <v>610</v>
      </c>
      <c r="E31" s="6" t="s">
        <v>224</v>
      </c>
      <c r="F31" s="6" t="s">
        <v>225</v>
      </c>
      <c r="G31" s="6" t="s">
        <v>611</v>
      </c>
      <c r="H31" s="8" t="s">
        <v>79</v>
      </c>
      <c r="I31" s="8" t="s">
        <v>79</v>
      </c>
      <c r="J31" s="8" t="s">
        <v>79</v>
      </c>
      <c r="K31" s="6" t="s">
        <v>612</v>
      </c>
      <c r="L31" s="6" t="s">
        <v>247</v>
      </c>
      <c r="M31" s="6" t="s">
        <v>613</v>
      </c>
      <c r="N31" s="6" t="s">
        <v>614</v>
      </c>
      <c r="O31" s="6" t="s">
        <v>615</v>
      </c>
      <c r="P31" s="10" t="s">
        <v>321</v>
      </c>
      <c r="Q31" s="6" t="s">
        <v>119</v>
      </c>
      <c r="R31" s="6" t="s">
        <v>120</v>
      </c>
      <c r="S31" s="6">
        <v>67800</v>
      </c>
      <c r="T31" s="6">
        <v>15300</v>
      </c>
      <c r="U31" s="18" t="s">
        <v>79</v>
      </c>
      <c r="V31" s="19" t="s">
        <v>79</v>
      </c>
      <c r="W31" s="8" t="s">
        <v>79</v>
      </c>
      <c r="Y31">
        <v>61700</v>
      </c>
      <c r="Z31">
        <v>18500</v>
      </c>
    </row>
    <row r="32" ht="31.5" spans="1:26">
      <c r="A32" s="6" t="s">
        <v>616</v>
      </c>
      <c r="B32" s="6" t="s">
        <v>617</v>
      </c>
      <c r="C32" s="6" t="s">
        <v>234</v>
      </c>
      <c r="D32" s="7" t="s">
        <v>235</v>
      </c>
      <c r="E32" s="6" t="s">
        <v>224</v>
      </c>
      <c r="F32" s="6" t="s">
        <v>236</v>
      </c>
      <c r="G32" s="6" t="s">
        <v>237</v>
      </c>
      <c r="H32" s="8" t="s">
        <v>79</v>
      </c>
      <c r="I32" s="8" t="s">
        <v>79</v>
      </c>
      <c r="J32" s="8" t="s">
        <v>79</v>
      </c>
      <c r="K32" s="6" t="s">
        <v>238</v>
      </c>
      <c r="L32" s="6" t="s">
        <v>247</v>
      </c>
      <c r="M32" s="6" t="s">
        <v>618</v>
      </c>
      <c r="N32" s="10" t="s">
        <v>619</v>
      </c>
      <c r="O32" s="6" t="s">
        <v>570</v>
      </c>
      <c r="P32" s="10" t="s">
        <v>212</v>
      </c>
      <c r="Q32" s="6" t="s">
        <v>119</v>
      </c>
      <c r="R32" s="6" t="s">
        <v>120</v>
      </c>
      <c r="S32" s="6">
        <v>59000</v>
      </c>
      <c r="T32" s="6">
        <v>10900</v>
      </c>
      <c r="U32" s="18" t="s">
        <v>79</v>
      </c>
      <c r="V32" s="19" t="s">
        <v>79</v>
      </c>
      <c r="W32" s="8" t="s">
        <v>79</v>
      </c>
      <c r="Y32">
        <v>67800</v>
      </c>
      <c r="Z32">
        <v>15300</v>
      </c>
    </row>
    <row r="33" ht="31.5" spans="1:26">
      <c r="A33" s="6" t="s">
        <v>620</v>
      </c>
      <c r="B33" s="6" t="s">
        <v>621</v>
      </c>
      <c r="C33" s="6" t="s">
        <v>622</v>
      </c>
      <c r="D33" s="9" t="s">
        <v>623</v>
      </c>
      <c r="E33" s="10" t="s">
        <v>624</v>
      </c>
      <c r="F33" s="6" t="s">
        <v>625</v>
      </c>
      <c r="G33" s="6" t="s">
        <v>199</v>
      </c>
      <c r="H33" s="8" t="s">
        <v>79</v>
      </c>
      <c r="I33" s="8" t="s">
        <v>79</v>
      </c>
      <c r="J33" s="8" t="s">
        <v>79</v>
      </c>
      <c r="K33" s="6" t="s">
        <v>450</v>
      </c>
      <c r="L33" s="6" t="s">
        <v>461</v>
      </c>
      <c r="M33" s="6" t="s">
        <v>262</v>
      </c>
      <c r="N33" s="10" t="s">
        <v>626</v>
      </c>
      <c r="O33" s="6" t="s">
        <v>264</v>
      </c>
      <c r="P33" s="6" t="s">
        <v>231</v>
      </c>
      <c r="Q33" s="6" t="s">
        <v>119</v>
      </c>
      <c r="R33" s="6" t="s">
        <v>120</v>
      </c>
      <c r="S33" s="6">
        <v>4200</v>
      </c>
      <c r="T33" s="6">
        <v>800</v>
      </c>
      <c r="U33" s="18" t="s">
        <v>79</v>
      </c>
      <c r="V33" s="19" t="s">
        <v>79</v>
      </c>
      <c r="W33" s="8" t="s">
        <v>79</v>
      </c>
      <c r="Y33">
        <v>59000</v>
      </c>
      <c r="Z33">
        <v>10900</v>
      </c>
    </row>
    <row r="34" ht="31.5" spans="1:26">
      <c r="A34" s="6" t="s">
        <v>627</v>
      </c>
      <c r="B34" s="6" t="s">
        <v>628</v>
      </c>
      <c r="C34" s="6" t="s">
        <v>629</v>
      </c>
      <c r="D34" s="9" t="s">
        <v>630</v>
      </c>
      <c r="E34" s="10" t="s">
        <v>624</v>
      </c>
      <c r="F34" s="6" t="s">
        <v>625</v>
      </c>
      <c r="G34" s="6" t="s">
        <v>199</v>
      </c>
      <c r="H34" s="8" t="s">
        <v>79</v>
      </c>
      <c r="I34" s="8" t="s">
        <v>79</v>
      </c>
      <c r="J34" s="8" t="s">
        <v>79</v>
      </c>
      <c r="K34" s="6" t="s">
        <v>631</v>
      </c>
      <c r="L34" s="6" t="s">
        <v>461</v>
      </c>
      <c r="M34" s="6" t="s">
        <v>262</v>
      </c>
      <c r="N34" s="10" t="s">
        <v>632</v>
      </c>
      <c r="O34" s="6" t="s">
        <v>264</v>
      </c>
      <c r="P34" s="6" t="s">
        <v>231</v>
      </c>
      <c r="Q34" s="6" t="s">
        <v>119</v>
      </c>
      <c r="R34" s="6" t="s">
        <v>120</v>
      </c>
      <c r="S34" s="6">
        <v>3400</v>
      </c>
      <c r="T34" s="6">
        <v>800</v>
      </c>
      <c r="U34" s="18" t="s">
        <v>79</v>
      </c>
      <c r="V34" s="19" t="s">
        <v>79</v>
      </c>
      <c r="W34" s="8" t="s">
        <v>79</v>
      </c>
      <c r="Y34">
        <f>SUM(Y13:Y33)</f>
        <v>674110</v>
      </c>
      <c r="Z34">
        <f>SUM(Z13:Z33)</f>
        <v>157728</v>
      </c>
    </row>
    <row r="35" ht="32.25" spans="1:23">
      <c r="A35" s="6" t="s">
        <v>633</v>
      </c>
      <c r="B35" s="6" t="s">
        <v>634</v>
      </c>
      <c r="C35" s="6" t="s">
        <v>635</v>
      </c>
      <c r="D35" s="9" t="s">
        <v>636</v>
      </c>
      <c r="E35" s="10" t="s">
        <v>624</v>
      </c>
      <c r="F35" s="6" t="s">
        <v>625</v>
      </c>
      <c r="G35" s="6" t="s">
        <v>199</v>
      </c>
      <c r="H35" s="8" t="s">
        <v>79</v>
      </c>
      <c r="I35" s="8" t="s">
        <v>79</v>
      </c>
      <c r="J35" s="8" t="s">
        <v>79</v>
      </c>
      <c r="K35" s="6" t="s">
        <v>637</v>
      </c>
      <c r="L35" s="6" t="s">
        <v>461</v>
      </c>
      <c r="M35" s="6" t="s">
        <v>262</v>
      </c>
      <c r="N35" s="10" t="s">
        <v>638</v>
      </c>
      <c r="O35" s="6" t="s">
        <v>264</v>
      </c>
      <c r="P35" s="6" t="s">
        <v>231</v>
      </c>
      <c r="Q35" s="6" t="s">
        <v>119</v>
      </c>
      <c r="R35" s="6" t="s">
        <v>120</v>
      </c>
      <c r="S35" s="6">
        <v>3400</v>
      </c>
      <c r="T35" s="6">
        <v>800</v>
      </c>
      <c r="U35" s="18" t="s">
        <v>79</v>
      </c>
      <c r="V35" s="19" t="s">
        <v>79</v>
      </c>
      <c r="W35" s="8" t="s">
        <v>79</v>
      </c>
    </row>
    <row r="36" ht="18.75" spans="1:23">
      <c r="A36" s="11" t="s">
        <v>364</v>
      </c>
      <c r="B36" s="11"/>
      <c r="C36" s="11" t="s">
        <v>79</v>
      </c>
      <c r="D36" s="11" t="s">
        <v>79</v>
      </c>
      <c r="E36" s="11" t="s">
        <v>79</v>
      </c>
      <c r="F36" s="11" t="s">
        <v>79</v>
      </c>
      <c r="G36" s="11" t="s">
        <v>79</v>
      </c>
      <c r="H36" s="11" t="s">
        <v>79</v>
      </c>
      <c r="I36" s="11" t="s">
        <v>79</v>
      </c>
      <c r="J36" s="11" t="s">
        <v>79</v>
      </c>
      <c r="K36" s="11" t="s">
        <v>79</v>
      </c>
      <c r="L36" s="11" t="s">
        <v>79</v>
      </c>
      <c r="M36" s="11" t="s">
        <v>79</v>
      </c>
      <c r="N36" s="11" t="s">
        <v>79</v>
      </c>
      <c r="O36" s="11" t="s">
        <v>79</v>
      </c>
      <c r="P36" s="11" t="s">
        <v>79</v>
      </c>
      <c r="Q36" s="16" t="s">
        <v>639</v>
      </c>
      <c r="R36" s="16" t="s">
        <v>366</v>
      </c>
      <c r="S36" s="20">
        <v>830410</v>
      </c>
      <c r="T36" s="16">
        <v>196590</v>
      </c>
      <c r="U36" s="21" t="s">
        <v>367</v>
      </c>
      <c r="V36" s="21" t="s">
        <v>367</v>
      </c>
      <c r="W36" s="21"/>
    </row>
    <row r="37" ht="15.75" spans="1:23">
      <c r="A37" s="12" t="s">
        <v>368</v>
      </c>
      <c r="B37" s="12"/>
      <c r="C37" s="12" t="s">
        <v>79</v>
      </c>
      <c r="D37" s="12" t="s">
        <v>79</v>
      </c>
      <c r="E37" s="12" t="s">
        <v>79</v>
      </c>
      <c r="F37" s="12" t="s">
        <v>79</v>
      </c>
      <c r="G37" s="12" t="s">
        <v>79</v>
      </c>
      <c r="H37" s="12" t="s">
        <v>79</v>
      </c>
      <c r="I37" s="12" t="s">
        <v>79</v>
      </c>
      <c r="J37" s="12" t="s">
        <v>79</v>
      </c>
      <c r="K37" s="12" t="s">
        <v>79</v>
      </c>
      <c r="L37" s="12" t="s">
        <v>79</v>
      </c>
      <c r="M37" s="12" t="s">
        <v>79</v>
      </c>
      <c r="N37" s="12" t="s">
        <v>79</v>
      </c>
      <c r="O37" s="12" t="s">
        <v>79</v>
      </c>
      <c r="P37" s="12" t="s">
        <v>79</v>
      </c>
      <c r="Q37" s="12" t="s">
        <v>79</v>
      </c>
      <c r="R37" s="12" t="s">
        <v>79</v>
      </c>
      <c r="S37" s="12" t="s">
        <v>79</v>
      </c>
      <c r="T37" s="12" t="s">
        <v>79</v>
      </c>
      <c r="U37" s="12" t="s">
        <v>79</v>
      </c>
      <c r="V37" s="12" t="s">
        <v>79</v>
      </c>
      <c r="W37" s="12" t="s">
        <v>79</v>
      </c>
    </row>
    <row r="38" ht="16.5" spans="1:23">
      <c r="A38" s="13" t="s">
        <v>369</v>
      </c>
      <c r="B38" s="13"/>
      <c r="C38" s="13" t="s">
        <v>79</v>
      </c>
      <c r="D38" s="13" t="s">
        <v>79</v>
      </c>
      <c r="E38" s="13" t="s">
        <v>79</v>
      </c>
      <c r="F38" s="13" t="s">
        <v>79</v>
      </c>
      <c r="G38" s="13" t="s">
        <v>79</v>
      </c>
      <c r="H38" s="13" t="s">
        <v>79</v>
      </c>
      <c r="I38" s="13" t="s">
        <v>79</v>
      </c>
      <c r="J38" s="13" t="s">
        <v>79</v>
      </c>
      <c r="K38" s="13" t="s">
        <v>79</v>
      </c>
      <c r="L38" s="13" t="s">
        <v>79</v>
      </c>
      <c r="M38" s="13" t="s">
        <v>79</v>
      </c>
      <c r="N38" s="13" t="s">
        <v>79</v>
      </c>
      <c r="O38" s="13" t="s">
        <v>79</v>
      </c>
      <c r="P38" s="13" t="s">
        <v>79</v>
      </c>
      <c r="Q38" s="13" t="s">
        <v>79</v>
      </c>
      <c r="R38" s="13" t="s">
        <v>79</v>
      </c>
      <c r="S38" s="13" t="s">
        <v>79</v>
      </c>
      <c r="T38" s="13" t="s">
        <v>79</v>
      </c>
      <c r="U38" s="13" t="s">
        <v>79</v>
      </c>
      <c r="V38" s="13" t="s">
        <v>79</v>
      </c>
      <c r="W38" s="13" t="s">
        <v>79</v>
      </c>
    </row>
    <row r="39" ht="15.75" spans="1:23">
      <c r="A39" s="14" t="s">
        <v>640</v>
      </c>
      <c r="B39" s="14"/>
      <c r="C39" s="14" t="s">
        <v>79</v>
      </c>
      <c r="D39" s="14" t="s">
        <v>79</v>
      </c>
      <c r="E39" s="14" t="s">
        <v>79</v>
      </c>
      <c r="F39" s="14" t="s">
        <v>79</v>
      </c>
      <c r="G39" s="14" t="s">
        <v>79</v>
      </c>
      <c r="H39" s="14" t="s">
        <v>79</v>
      </c>
      <c r="I39" s="14" t="s">
        <v>79</v>
      </c>
      <c r="J39" s="14" t="s">
        <v>79</v>
      </c>
      <c r="K39" s="14" t="s">
        <v>79</v>
      </c>
      <c r="L39" s="14" t="s">
        <v>79</v>
      </c>
      <c r="M39" s="14" t="s">
        <v>79</v>
      </c>
      <c r="N39" s="14" t="s">
        <v>79</v>
      </c>
      <c r="O39" s="14" t="s">
        <v>79</v>
      </c>
      <c r="P39" s="14" t="s">
        <v>79</v>
      </c>
      <c r="Q39" s="14" t="s">
        <v>79</v>
      </c>
      <c r="R39" s="14" t="s">
        <v>79</v>
      </c>
      <c r="S39" s="14" t="s">
        <v>79</v>
      </c>
      <c r="T39" s="14" t="s">
        <v>79</v>
      </c>
      <c r="U39" s="14" t="s">
        <v>79</v>
      </c>
      <c r="V39" s="14" t="s">
        <v>79</v>
      </c>
      <c r="W39" s="14" t="s">
        <v>79</v>
      </c>
    </row>
  </sheetData>
  <autoFilter ref="A1:W39">
    <extLst/>
  </autoFilter>
  <mergeCells count="12">
    <mergeCell ref="A1:W1"/>
    <mergeCell ref="A2:D2"/>
    <mergeCell ref="E2:J2"/>
    <mergeCell ref="K2:L2"/>
    <mergeCell ref="M2:P2"/>
    <mergeCell ref="Q2:W2"/>
    <mergeCell ref="U3:V3"/>
    <mergeCell ref="A36:P36"/>
    <mergeCell ref="V36:W36"/>
    <mergeCell ref="A37:W37"/>
    <mergeCell ref="A38:W38"/>
    <mergeCell ref="A39:W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资金使用情况</vt:lpstr>
      <vt:lpstr>汇总表</vt:lpstr>
      <vt:lpstr>2022年申请结算批次明细</vt:lpstr>
      <vt:lpstr>2022年结算2021年未发放成功7台明细表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2022-06-20T09:01:51Z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AA31A8F081AF4F8697CA9C52641A1F96</vt:lpwstr>
  </property>
  <property fmtid="{D5CDD505-2E9C-101B-9397-08002B2CF9AE}" pid="3" name="KSOProductBuildVer">
    <vt:lpwstr>2052-11.1.0.11744</vt:lpwstr>
  </property>
</Properties>
</file>